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8a1dd0f06c83c30/Desktop/New folder/"/>
    </mc:Choice>
  </mc:AlternateContent>
  <xr:revisionPtr revIDLastSave="116" documentId="8_{5B896741-26F5-4EA2-A35E-E43172048B3B}" xr6:coauthVersionLast="47" xr6:coauthVersionMax="47" xr10:uidLastSave="{85CAB221-9347-40CB-BC08-E776DF9274D9}"/>
  <bookViews>
    <workbookView xWindow="-120" yWindow="-120" windowWidth="20730" windowHeight="11040" xr2:uid="{00000000-000D-0000-FFFF-FFFF00000000}"/>
  </bookViews>
  <sheets>
    <sheet name="MT TEMPORALES JULIO 2024" sheetId="2" r:id="rId1"/>
  </sheets>
  <definedNames>
    <definedName name="_xlnm._FilterDatabase" localSheetId="0" hidden="1">'MT TEMPORALES JULIO 2024'!$J$1:$J$278</definedName>
    <definedName name="_xlnm.Print_Area" localSheetId="0">'MT TEMPORALES JULIO 2024'!$A$1:$U$293</definedName>
    <definedName name="_xlnm.Print_Titles" localSheetId="0">'MT TEMPORALES JULIO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3" i="2" l="1"/>
  <c r="L56" i="2" l="1"/>
  <c r="M56" i="2"/>
  <c r="N56" i="2"/>
  <c r="O56" i="2"/>
  <c r="P56" i="2"/>
  <c r="Q56" i="2" l="1"/>
  <c r="S56" i="2"/>
  <c r="R56" i="2"/>
  <c r="T56" i="2" s="1"/>
  <c r="P19" i="2"/>
  <c r="O19" i="2"/>
  <c r="N19" i="2"/>
  <c r="M19" i="2"/>
  <c r="S19" i="2" s="1"/>
  <c r="L19" i="2"/>
  <c r="R19" i="2" s="1"/>
  <c r="T19" i="2" s="1"/>
  <c r="M91" i="2"/>
  <c r="N91" i="2"/>
  <c r="O91" i="2"/>
  <c r="Q91" i="2" s="1"/>
  <c r="P91" i="2"/>
  <c r="Q19" i="2" l="1"/>
  <c r="S91" i="2"/>
  <c r="R91" i="2"/>
  <c r="T91" i="2" s="1"/>
  <c r="L153" i="2" l="1"/>
  <c r="M153" i="2"/>
  <c r="N153" i="2"/>
  <c r="O153" i="2"/>
  <c r="P153" i="2"/>
  <c r="Q153" i="2" l="1"/>
  <c r="R153" i="2"/>
  <c r="T153" i="2" s="1"/>
  <c r="S153" i="2"/>
  <c r="L130" i="2"/>
  <c r="M130" i="2"/>
  <c r="N130" i="2"/>
  <c r="O130" i="2"/>
  <c r="P130" i="2"/>
  <c r="L167" i="2"/>
  <c r="M167" i="2"/>
  <c r="N167" i="2"/>
  <c r="O167" i="2"/>
  <c r="P167" i="2"/>
  <c r="M78" i="2"/>
  <c r="L80" i="2"/>
  <c r="M80" i="2"/>
  <c r="N80" i="2"/>
  <c r="O80" i="2"/>
  <c r="P80" i="2"/>
  <c r="L69" i="2"/>
  <c r="M69" i="2"/>
  <c r="N69" i="2"/>
  <c r="O69" i="2"/>
  <c r="P69" i="2"/>
  <c r="S130" i="2" l="1"/>
  <c r="Q130" i="2"/>
  <c r="R80" i="2"/>
  <c r="T80" i="2" s="1"/>
  <c r="R167" i="2"/>
  <c r="T167" i="2" s="1"/>
  <c r="R130" i="2"/>
  <c r="T130" i="2" s="1"/>
  <c r="S167" i="2"/>
  <c r="Q167" i="2"/>
  <c r="S80" i="2"/>
  <c r="Q80" i="2"/>
  <c r="Q69" i="2"/>
  <c r="S69" i="2"/>
  <c r="R69" i="2"/>
  <c r="T69" i="2" s="1"/>
  <c r="L35" i="2"/>
  <c r="M35" i="2"/>
  <c r="N35" i="2"/>
  <c r="O35" i="2"/>
  <c r="P35" i="2"/>
  <c r="L18" i="2"/>
  <c r="M18" i="2"/>
  <c r="N18" i="2"/>
  <c r="O18" i="2"/>
  <c r="P18" i="2"/>
  <c r="L54" i="2"/>
  <c r="M54" i="2"/>
  <c r="N54" i="2"/>
  <c r="O54" i="2"/>
  <c r="P54" i="2"/>
  <c r="P242" i="2"/>
  <c r="O242" i="2"/>
  <c r="N242" i="2"/>
  <c r="M242" i="2"/>
  <c r="L242" i="2"/>
  <c r="L145" i="2"/>
  <c r="M145" i="2"/>
  <c r="N145" i="2"/>
  <c r="O145" i="2"/>
  <c r="P145" i="2"/>
  <c r="L123" i="2"/>
  <c r="M123" i="2"/>
  <c r="N123" i="2"/>
  <c r="O123" i="2"/>
  <c r="P123" i="2"/>
  <c r="S54" i="2" l="1"/>
  <c r="R242" i="2"/>
  <c r="T242" i="2" s="1"/>
  <c r="S242" i="2"/>
  <c r="Q18" i="2"/>
  <c r="R18" i="2"/>
  <c r="T18" i="2" s="1"/>
  <c r="Q242" i="2"/>
  <c r="S35" i="2"/>
  <c r="Q35" i="2"/>
  <c r="R54" i="2"/>
  <c r="T54" i="2" s="1"/>
  <c r="R35" i="2"/>
  <c r="T35" i="2" s="1"/>
  <c r="Q54" i="2"/>
  <c r="S18" i="2"/>
  <c r="Q145" i="2"/>
  <c r="S145" i="2"/>
  <c r="R145" i="2"/>
  <c r="T145" i="2" s="1"/>
  <c r="S123" i="2"/>
  <c r="Q123" i="2"/>
  <c r="R123" i="2"/>
  <c r="T123" i="2" s="1"/>
  <c r="L258" i="2" l="1"/>
  <c r="M258" i="2"/>
  <c r="N258" i="2"/>
  <c r="O258" i="2"/>
  <c r="P258" i="2"/>
  <c r="L201" i="2"/>
  <c r="M201" i="2"/>
  <c r="N201" i="2"/>
  <c r="O201" i="2"/>
  <c r="P201" i="2"/>
  <c r="L162" i="2"/>
  <c r="M162" i="2"/>
  <c r="N162" i="2"/>
  <c r="O162" i="2"/>
  <c r="P162" i="2"/>
  <c r="Q258" i="2" l="1"/>
  <c r="R258" i="2"/>
  <c r="T258" i="2" s="1"/>
  <c r="R162" i="2"/>
  <c r="T162" i="2" s="1"/>
  <c r="S258" i="2"/>
  <c r="S162" i="2"/>
  <c r="R201" i="2"/>
  <c r="T201" i="2" s="1"/>
  <c r="S201" i="2"/>
  <c r="Q201" i="2"/>
  <c r="Q162" i="2"/>
  <c r="L212" i="2"/>
  <c r="M212" i="2"/>
  <c r="N212" i="2"/>
  <c r="O212" i="2"/>
  <c r="P212" i="2"/>
  <c r="R212" i="2" l="1"/>
  <c r="T212" i="2" s="1"/>
  <c r="S212" i="2"/>
  <c r="Q212" i="2"/>
  <c r="P58" i="2"/>
  <c r="O58" i="2"/>
  <c r="N58" i="2"/>
  <c r="M58" i="2"/>
  <c r="L58" i="2"/>
  <c r="L122" i="2"/>
  <c r="M122" i="2"/>
  <c r="N122" i="2"/>
  <c r="O122" i="2"/>
  <c r="P122" i="2"/>
  <c r="Q58" i="2" l="1"/>
  <c r="S122" i="2"/>
  <c r="Q122" i="2"/>
  <c r="R122" i="2"/>
  <c r="T122" i="2" s="1"/>
  <c r="R58" i="2"/>
  <c r="T58" i="2" s="1"/>
  <c r="S58" i="2"/>
  <c r="L256" i="2"/>
  <c r="M256" i="2"/>
  <c r="N256" i="2"/>
  <c r="O256" i="2"/>
  <c r="P256" i="2"/>
  <c r="L257" i="2"/>
  <c r="M257" i="2"/>
  <c r="N257" i="2"/>
  <c r="O257" i="2"/>
  <c r="P257" i="2"/>
  <c r="L259" i="2"/>
  <c r="M259" i="2"/>
  <c r="N259" i="2"/>
  <c r="O259" i="2"/>
  <c r="P259" i="2"/>
  <c r="L260" i="2"/>
  <c r="M260" i="2"/>
  <c r="N260" i="2"/>
  <c r="O260" i="2"/>
  <c r="P260" i="2"/>
  <c r="L255" i="2"/>
  <c r="M255" i="2"/>
  <c r="N255" i="2"/>
  <c r="O255" i="2"/>
  <c r="P255" i="2"/>
  <c r="L206" i="2"/>
  <c r="M206" i="2"/>
  <c r="N206" i="2"/>
  <c r="O206" i="2"/>
  <c r="P206" i="2"/>
  <c r="L254" i="2"/>
  <c r="M254" i="2"/>
  <c r="N254" i="2"/>
  <c r="O254" i="2"/>
  <c r="P254" i="2"/>
  <c r="L253" i="2"/>
  <c r="M253" i="2"/>
  <c r="N253" i="2"/>
  <c r="O253" i="2"/>
  <c r="P253" i="2"/>
  <c r="Q256" i="2" l="1"/>
  <c r="R259" i="2"/>
  <c r="T259" i="2" s="1"/>
  <c r="S256" i="2"/>
  <c r="S257" i="2"/>
  <c r="Q257" i="2"/>
  <c r="R256" i="2"/>
  <c r="T256" i="2" s="1"/>
  <c r="R257" i="2"/>
  <c r="T257" i="2" s="1"/>
  <c r="Q260" i="2"/>
  <c r="S259" i="2"/>
  <c r="Q259" i="2"/>
  <c r="R260" i="2"/>
  <c r="T260" i="2" s="1"/>
  <c r="S260" i="2"/>
  <c r="S255" i="2"/>
  <c r="Q255" i="2"/>
  <c r="S206" i="2"/>
  <c r="Q206" i="2"/>
  <c r="R255" i="2"/>
  <c r="T255" i="2" s="1"/>
  <c r="R206" i="2"/>
  <c r="T206" i="2" s="1"/>
  <c r="S254" i="2"/>
  <c r="Q254" i="2"/>
  <c r="R254" i="2"/>
  <c r="T254" i="2" s="1"/>
  <c r="R253" i="2"/>
  <c r="T253" i="2" s="1"/>
  <c r="S253" i="2"/>
  <c r="Q253" i="2"/>
  <c r="P43" i="2"/>
  <c r="O43" i="2"/>
  <c r="N43" i="2"/>
  <c r="M43" i="2"/>
  <c r="L43" i="2"/>
  <c r="P39" i="2"/>
  <c r="O39" i="2"/>
  <c r="N39" i="2"/>
  <c r="M39" i="2"/>
  <c r="L39" i="2"/>
  <c r="P38" i="2"/>
  <c r="O38" i="2"/>
  <c r="N38" i="2"/>
  <c r="M38" i="2"/>
  <c r="L38" i="2"/>
  <c r="S39" i="2" l="1"/>
  <c r="Q43" i="2"/>
  <c r="R38" i="2"/>
  <c r="T38" i="2" s="1"/>
  <c r="S38" i="2"/>
  <c r="R43" i="2"/>
  <c r="T43" i="2" s="1"/>
  <c r="R39" i="2"/>
  <c r="T39" i="2" s="1"/>
  <c r="S43" i="2"/>
  <c r="Q39" i="2"/>
  <c r="Q38" i="2"/>
  <c r="L129" i="2"/>
  <c r="M129" i="2"/>
  <c r="N129" i="2"/>
  <c r="O129" i="2"/>
  <c r="P129" i="2"/>
  <c r="L51" i="2"/>
  <c r="M51" i="2"/>
  <c r="N51" i="2"/>
  <c r="O51" i="2"/>
  <c r="P51" i="2"/>
  <c r="R129" i="2" l="1"/>
  <c r="T129" i="2" s="1"/>
  <c r="R51" i="2"/>
  <c r="T51" i="2" s="1"/>
  <c r="S129" i="2"/>
  <c r="Q51" i="2"/>
  <c r="Q129" i="2"/>
  <c r="S51" i="2"/>
  <c r="L179" i="2"/>
  <c r="M179" i="2"/>
  <c r="N179" i="2"/>
  <c r="O179" i="2"/>
  <c r="P179" i="2"/>
  <c r="L193" i="2"/>
  <c r="M193" i="2"/>
  <c r="N193" i="2"/>
  <c r="O193" i="2"/>
  <c r="P193" i="2"/>
  <c r="P30" i="2"/>
  <c r="O30" i="2"/>
  <c r="N30" i="2"/>
  <c r="M30" i="2"/>
  <c r="L30" i="2"/>
  <c r="L29" i="2"/>
  <c r="M29" i="2"/>
  <c r="N29" i="2"/>
  <c r="O29" i="2"/>
  <c r="P29" i="2"/>
  <c r="R30" i="2" l="1"/>
  <c r="T30" i="2" s="1"/>
  <c r="R179" i="2"/>
  <c r="T179" i="2" s="1"/>
  <c r="Q193" i="2"/>
  <c r="Q30" i="2"/>
  <c r="S30" i="2"/>
  <c r="S179" i="2"/>
  <c r="S193" i="2"/>
  <c r="Q179" i="2"/>
  <c r="R193" i="2"/>
  <c r="T193" i="2" s="1"/>
  <c r="Q29" i="2"/>
  <c r="S29" i="2"/>
  <c r="R29" i="2"/>
  <c r="T29" i="2" s="1"/>
  <c r="R67" i="2" l="1"/>
  <c r="T67" i="2" s="1"/>
  <c r="Q67" i="2"/>
  <c r="P67" i="2"/>
  <c r="M67" i="2"/>
  <c r="S67" i="2" l="1"/>
  <c r="M10" i="2"/>
  <c r="R10" i="2"/>
  <c r="T10" i="2" s="1"/>
  <c r="Q10" i="2"/>
  <c r="P10" i="2"/>
  <c r="S10" i="2" l="1"/>
  <c r="L246" i="2"/>
  <c r="M246" i="2"/>
  <c r="N246" i="2"/>
  <c r="O246" i="2"/>
  <c r="P246" i="2"/>
  <c r="R246" i="2" l="1"/>
  <c r="T246" i="2" s="1"/>
  <c r="Q246" i="2"/>
  <c r="S246" i="2"/>
  <c r="P109" i="2"/>
  <c r="O109" i="2"/>
  <c r="N109" i="2"/>
  <c r="M109" i="2"/>
  <c r="L109" i="2"/>
  <c r="P9" i="2"/>
  <c r="O9" i="2"/>
  <c r="N9" i="2"/>
  <c r="M9" i="2"/>
  <c r="L9" i="2"/>
  <c r="S9" i="2" l="1"/>
  <c r="Q109" i="2"/>
  <c r="S109" i="2"/>
  <c r="Q9" i="2"/>
  <c r="R109" i="2"/>
  <c r="T109" i="2" s="1"/>
  <c r="R9" i="2"/>
  <c r="T9" i="2" s="1"/>
  <c r="O11" i="2" l="1"/>
  <c r="O55" i="2"/>
  <c r="O62" i="2"/>
  <c r="L11" i="2"/>
  <c r="L55" i="2"/>
  <c r="L66" i="2"/>
  <c r="L77" i="2"/>
  <c r="L76" i="2"/>
  <c r="L73" i="2"/>
  <c r="L71" i="2"/>
  <c r="L261" i="2"/>
  <c r="L131" i="2"/>
  <c r="M261" i="2"/>
  <c r="N261" i="2"/>
  <c r="O261" i="2"/>
  <c r="P261" i="2"/>
  <c r="L12" i="2"/>
  <c r="M12" i="2"/>
  <c r="N12" i="2"/>
  <c r="O12" i="2"/>
  <c r="P12" i="2"/>
  <c r="L120" i="2"/>
  <c r="M120" i="2"/>
  <c r="N120" i="2"/>
  <c r="O120" i="2"/>
  <c r="P120" i="2"/>
  <c r="P78" i="2"/>
  <c r="S78" i="2" s="1"/>
  <c r="L78" i="2"/>
  <c r="O78" i="2"/>
  <c r="P113" i="2"/>
  <c r="O113" i="2"/>
  <c r="N113" i="2"/>
  <c r="M113" i="2"/>
  <c r="L113" i="2"/>
  <c r="R11" i="2" l="1"/>
  <c r="Q12" i="2"/>
  <c r="Q120" i="2"/>
  <c r="S113" i="2"/>
  <c r="R261" i="2"/>
  <c r="T261" i="2" s="1"/>
  <c r="S261" i="2"/>
  <c r="Q261" i="2"/>
  <c r="R78" i="2"/>
  <c r="T78" i="2" s="1"/>
  <c r="R120" i="2"/>
  <c r="T120" i="2" s="1"/>
  <c r="R12" i="2"/>
  <c r="T12" i="2" s="1"/>
  <c r="S12" i="2"/>
  <c r="S120" i="2"/>
  <c r="Q78" i="2"/>
  <c r="Q113" i="2"/>
  <c r="R113" i="2"/>
  <c r="T113" i="2" s="1"/>
  <c r="L45" i="2" l="1"/>
  <c r="M45" i="2"/>
  <c r="N45" i="2"/>
  <c r="O45" i="2"/>
  <c r="P45" i="2"/>
  <c r="L46" i="2"/>
  <c r="M46" i="2"/>
  <c r="N46" i="2"/>
  <c r="O46" i="2"/>
  <c r="P46" i="2"/>
  <c r="L99" i="2"/>
  <c r="M99" i="2"/>
  <c r="N99" i="2"/>
  <c r="O99" i="2"/>
  <c r="P99" i="2"/>
  <c r="L115" i="2"/>
  <c r="M115" i="2"/>
  <c r="N115" i="2"/>
  <c r="O115" i="2"/>
  <c r="P115" i="2"/>
  <c r="L100" i="2"/>
  <c r="M100" i="2"/>
  <c r="N100" i="2"/>
  <c r="O100" i="2"/>
  <c r="P100" i="2"/>
  <c r="L62" i="2"/>
  <c r="R62" i="2" s="1"/>
  <c r="T62" i="2" s="1"/>
  <c r="M62" i="2"/>
  <c r="N62" i="2"/>
  <c r="P62" i="2"/>
  <c r="L59" i="2"/>
  <c r="R59" i="2" s="1"/>
  <c r="T59" i="2" s="1"/>
  <c r="P59" i="2"/>
  <c r="N59" i="2"/>
  <c r="M59" i="2"/>
  <c r="Q99" i="2" l="1"/>
  <c r="Q115" i="2"/>
  <c r="Q100" i="2"/>
  <c r="S100" i="2"/>
  <c r="S115" i="2"/>
  <c r="R45" i="2"/>
  <c r="T45" i="2" s="1"/>
  <c r="S46" i="2"/>
  <c r="Q46" i="2"/>
  <c r="R115" i="2"/>
  <c r="T115" i="2" s="1"/>
  <c r="S99" i="2"/>
  <c r="R46" i="2"/>
  <c r="T46" i="2" s="1"/>
  <c r="S45" i="2"/>
  <c r="Q45" i="2"/>
  <c r="R99" i="2"/>
  <c r="T99" i="2" s="1"/>
  <c r="S62" i="2"/>
  <c r="R100" i="2"/>
  <c r="T100" i="2" s="1"/>
  <c r="S59" i="2"/>
  <c r="Q62" i="2"/>
  <c r="Q59" i="2"/>
  <c r="I263" i="2" l="1"/>
  <c r="M71" i="2" l="1"/>
  <c r="N71" i="2"/>
  <c r="O71" i="2"/>
  <c r="P71" i="2"/>
  <c r="L93" i="2"/>
  <c r="M93" i="2"/>
  <c r="N93" i="2"/>
  <c r="O93" i="2"/>
  <c r="P93" i="2"/>
  <c r="M77" i="2"/>
  <c r="N77" i="2"/>
  <c r="O77" i="2"/>
  <c r="Q77" i="2" s="1"/>
  <c r="P77" i="2"/>
  <c r="R77" i="2" l="1"/>
  <c r="T77" i="2" s="1"/>
  <c r="R93" i="2"/>
  <c r="T93" i="2" s="1"/>
  <c r="S93" i="2"/>
  <c r="S71" i="2"/>
  <c r="Q71" i="2"/>
  <c r="R71" i="2"/>
  <c r="T71" i="2" s="1"/>
  <c r="Q93" i="2"/>
  <c r="S77" i="2"/>
  <c r="L79" i="2"/>
  <c r="M79" i="2"/>
  <c r="N79" i="2"/>
  <c r="O79" i="2"/>
  <c r="P79" i="2"/>
  <c r="L41" i="2"/>
  <c r="M41" i="2"/>
  <c r="N41" i="2"/>
  <c r="O41" i="2"/>
  <c r="P41" i="2"/>
  <c r="L158" i="2"/>
  <c r="M158" i="2"/>
  <c r="N158" i="2"/>
  <c r="O158" i="2"/>
  <c r="P158" i="2"/>
  <c r="L63" i="2"/>
  <c r="M63" i="2"/>
  <c r="N63" i="2"/>
  <c r="O63" i="2"/>
  <c r="P63" i="2"/>
  <c r="L50" i="2"/>
  <c r="M50" i="2"/>
  <c r="N50" i="2"/>
  <c r="O50" i="2"/>
  <c r="P50" i="2"/>
  <c r="P140" i="2"/>
  <c r="O140" i="2"/>
  <c r="N140" i="2"/>
  <c r="M140" i="2"/>
  <c r="L140" i="2"/>
  <c r="L241" i="2"/>
  <c r="M241" i="2"/>
  <c r="N241" i="2"/>
  <c r="O241" i="2"/>
  <c r="P241" i="2"/>
  <c r="L152" i="2"/>
  <c r="M152" i="2"/>
  <c r="N152" i="2"/>
  <c r="O152" i="2"/>
  <c r="P152" i="2"/>
  <c r="S79" i="2" l="1"/>
  <c r="Q79" i="2"/>
  <c r="R79" i="2"/>
  <c r="T79" i="2" s="1"/>
  <c r="Q41" i="2"/>
  <c r="Q158" i="2"/>
  <c r="Q63" i="2"/>
  <c r="R41" i="2"/>
  <c r="T41" i="2" s="1"/>
  <c r="S41" i="2"/>
  <c r="R158" i="2"/>
  <c r="T158" i="2" s="1"/>
  <c r="S158" i="2"/>
  <c r="S63" i="2"/>
  <c r="Q140" i="2"/>
  <c r="Q50" i="2"/>
  <c r="R63" i="2"/>
  <c r="T63" i="2" s="1"/>
  <c r="S50" i="2"/>
  <c r="S241" i="2"/>
  <c r="S152" i="2"/>
  <c r="Q241" i="2"/>
  <c r="R50" i="2"/>
  <c r="T50" i="2" s="1"/>
  <c r="Q152" i="2"/>
  <c r="R140" i="2"/>
  <c r="T140" i="2" s="1"/>
  <c r="S140" i="2"/>
  <c r="R241" i="2"/>
  <c r="T241" i="2" s="1"/>
  <c r="R152" i="2"/>
  <c r="T152" i="2" s="1"/>
  <c r="L209" i="2" l="1"/>
  <c r="M209" i="2"/>
  <c r="N209" i="2"/>
  <c r="O209" i="2"/>
  <c r="P209" i="2"/>
  <c r="L24" i="2"/>
  <c r="M24" i="2"/>
  <c r="N24" i="2"/>
  <c r="O24" i="2"/>
  <c r="P24" i="2"/>
  <c r="L28" i="2"/>
  <c r="M28" i="2"/>
  <c r="N28" i="2"/>
  <c r="O28" i="2"/>
  <c r="P28" i="2"/>
  <c r="Q209" i="2" l="1"/>
  <c r="S209" i="2"/>
  <c r="Q24" i="2"/>
  <c r="S24" i="2"/>
  <c r="R209" i="2"/>
  <c r="T209" i="2" s="1"/>
  <c r="R24" i="2"/>
  <c r="T24" i="2" s="1"/>
  <c r="Q28" i="2"/>
  <c r="R28" i="2"/>
  <c r="T28" i="2" s="1"/>
  <c r="S28" i="2"/>
  <c r="L157" i="2"/>
  <c r="M157" i="2"/>
  <c r="N157" i="2"/>
  <c r="O157" i="2"/>
  <c r="P157" i="2"/>
  <c r="S157" i="2" l="1"/>
  <c r="Q157" i="2"/>
  <c r="R157" i="2"/>
  <c r="T157" i="2" s="1"/>
  <c r="M76" i="2"/>
  <c r="N76" i="2"/>
  <c r="O76" i="2"/>
  <c r="Q76" i="2" s="1"/>
  <c r="P76" i="2"/>
  <c r="L107" i="2"/>
  <c r="M107" i="2"/>
  <c r="N107" i="2"/>
  <c r="O107" i="2"/>
  <c r="P107" i="2"/>
  <c r="S76" i="2" l="1"/>
  <c r="R76" i="2"/>
  <c r="T76" i="2" s="1"/>
  <c r="Q107" i="2"/>
  <c r="S107" i="2"/>
  <c r="R107" i="2"/>
  <c r="T107" i="2" s="1"/>
  <c r="L139" i="2" l="1"/>
  <c r="M139" i="2"/>
  <c r="N139" i="2"/>
  <c r="O139" i="2"/>
  <c r="P139" i="2"/>
  <c r="R55" i="2"/>
  <c r="T55" i="2" s="1"/>
  <c r="M55" i="2"/>
  <c r="N55" i="2"/>
  <c r="P55" i="2"/>
  <c r="R139" i="2" l="1"/>
  <c r="T139" i="2" s="1"/>
  <c r="S139" i="2"/>
  <c r="S55" i="2"/>
  <c r="Q139" i="2"/>
  <c r="Q55" i="2"/>
  <c r="L252" i="2"/>
  <c r="M252" i="2"/>
  <c r="N252" i="2"/>
  <c r="O252" i="2"/>
  <c r="P252" i="2"/>
  <c r="L251" i="2"/>
  <c r="M251" i="2"/>
  <c r="N251" i="2"/>
  <c r="O251" i="2"/>
  <c r="P251" i="2"/>
  <c r="R252" i="2" l="1"/>
  <c r="T252" i="2" s="1"/>
  <c r="S252" i="2"/>
  <c r="Q252" i="2"/>
  <c r="Q251" i="2"/>
  <c r="S251" i="2"/>
  <c r="R251" i="2"/>
  <c r="T251" i="2" s="1"/>
  <c r="L192" i="2"/>
  <c r="M192" i="2"/>
  <c r="N192" i="2"/>
  <c r="O192" i="2"/>
  <c r="P192" i="2"/>
  <c r="L190" i="2"/>
  <c r="M190" i="2"/>
  <c r="N190" i="2"/>
  <c r="O190" i="2"/>
  <c r="P190" i="2"/>
  <c r="L172" i="2"/>
  <c r="M172" i="2"/>
  <c r="N172" i="2"/>
  <c r="O172" i="2"/>
  <c r="P172" i="2"/>
  <c r="L148" i="2"/>
  <c r="M148" i="2"/>
  <c r="N148" i="2"/>
  <c r="O148" i="2"/>
  <c r="P148" i="2"/>
  <c r="L138" i="2"/>
  <c r="M138" i="2"/>
  <c r="N138" i="2"/>
  <c r="O138" i="2"/>
  <c r="P138" i="2"/>
  <c r="L137" i="2"/>
  <c r="M137" i="2"/>
  <c r="N137" i="2"/>
  <c r="O137" i="2"/>
  <c r="P137" i="2"/>
  <c r="L134" i="2"/>
  <c r="M134" i="2"/>
  <c r="N134" i="2"/>
  <c r="O134" i="2"/>
  <c r="P134" i="2"/>
  <c r="P131" i="2"/>
  <c r="O131" i="2"/>
  <c r="R131" i="2" s="1"/>
  <c r="T131" i="2" s="1"/>
  <c r="N131" i="2"/>
  <c r="M131" i="2"/>
  <c r="Q190" i="2" l="1"/>
  <c r="R172" i="2"/>
  <c r="T172" i="2" s="1"/>
  <c r="R192" i="2"/>
  <c r="T192" i="2" s="1"/>
  <c r="Q148" i="2"/>
  <c r="S192" i="2"/>
  <c r="Q192" i="2"/>
  <c r="S190" i="2"/>
  <c r="S138" i="2"/>
  <c r="S131" i="2"/>
  <c r="R190" i="2"/>
  <c r="T190" i="2" s="1"/>
  <c r="R134" i="2"/>
  <c r="T134" i="2" s="1"/>
  <c r="R138" i="2"/>
  <c r="T138" i="2" s="1"/>
  <c r="S172" i="2"/>
  <c r="Q131" i="2"/>
  <c r="Q172" i="2"/>
  <c r="R148" i="2"/>
  <c r="T148" i="2" s="1"/>
  <c r="Q137" i="2"/>
  <c r="R137" i="2"/>
  <c r="T137" i="2" s="1"/>
  <c r="S137" i="2"/>
  <c r="Q138" i="2"/>
  <c r="S148" i="2"/>
  <c r="S134" i="2"/>
  <c r="Q134" i="2"/>
  <c r="L15" i="2"/>
  <c r="M15" i="2"/>
  <c r="N15" i="2"/>
  <c r="O15" i="2"/>
  <c r="P15" i="2"/>
  <c r="L103" i="2"/>
  <c r="M103" i="2"/>
  <c r="N103" i="2"/>
  <c r="O103" i="2"/>
  <c r="P103" i="2"/>
  <c r="S15" i="2" l="1"/>
  <c r="Q15" i="2"/>
  <c r="R15" i="2"/>
  <c r="T15" i="2" s="1"/>
  <c r="S103" i="2"/>
  <c r="R103" i="2"/>
  <c r="T103" i="2" s="1"/>
  <c r="Q103" i="2"/>
  <c r="P151" i="2" l="1"/>
  <c r="O151" i="2"/>
  <c r="N151" i="2"/>
  <c r="M151" i="2"/>
  <c r="L151" i="2"/>
  <c r="P48" i="2"/>
  <c r="O48" i="2"/>
  <c r="N48" i="2"/>
  <c r="M48" i="2"/>
  <c r="L48" i="2"/>
  <c r="P161" i="2"/>
  <c r="O161" i="2"/>
  <c r="N161" i="2"/>
  <c r="M161" i="2"/>
  <c r="L161" i="2"/>
  <c r="P136" i="2"/>
  <c r="O136" i="2"/>
  <c r="N136" i="2"/>
  <c r="M136" i="2"/>
  <c r="L136" i="2"/>
  <c r="P66" i="2"/>
  <c r="O66" i="2"/>
  <c r="Q66" i="2" s="1"/>
  <c r="N66" i="2"/>
  <c r="M66" i="2"/>
  <c r="M73" i="2"/>
  <c r="N73" i="2"/>
  <c r="O73" i="2"/>
  <c r="Q73" i="2" s="1"/>
  <c r="P73" i="2"/>
  <c r="Q48" i="2" l="1"/>
  <c r="Q151" i="2"/>
  <c r="R151" i="2"/>
  <c r="T151" i="2" s="1"/>
  <c r="R48" i="2"/>
  <c r="T48" i="2" s="1"/>
  <c r="S151" i="2"/>
  <c r="R161" i="2"/>
  <c r="T161" i="2" s="1"/>
  <c r="S48" i="2"/>
  <c r="R73" i="2"/>
  <c r="T73" i="2" s="1"/>
  <c r="S161" i="2"/>
  <c r="Q161" i="2"/>
  <c r="Q136" i="2"/>
  <c r="R136" i="2"/>
  <c r="T136" i="2" s="1"/>
  <c r="S136" i="2"/>
  <c r="S66" i="2"/>
  <c r="R66" i="2"/>
  <c r="T66" i="2" s="1"/>
  <c r="S73" i="2"/>
  <c r="L240" i="2"/>
  <c r="L243" i="2" l="1"/>
  <c r="L249" i="2" l="1"/>
  <c r="M249" i="2"/>
  <c r="N249" i="2"/>
  <c r="O249" i="2"/>
  <c r="P249" i="2"/>
  <c r="P114" i="2"/>
  <c r="O114" i="2"/>
  <c r="N114" i="2"/>
  <c r="M114" i="2"/>
  <c r="L114" i="2"/>
  <c r="R114" i="2" l="1"/>
  <c r="T114" i="2" s="1"/>
  <c r="S114" i="2"/>
  <c r="S249" i="2"/>
  <c r="Q249" i="2"/>
  <c r="R249" i="2"/>
  <c r="T249" i="2" s="1"/>
  <c r="Q114" i="2"/>
  <c r="L248" i="2"/>
  <c r="M248" i="2"/>
  <c r="N248" i="2"/>
  <c r="O248" i="2"/>
  <c r="P248" i="2"/>
  <c r="L32" i="2"/>
  <c r="M32" i="2"/>
  <c r="N32" i="2"/>
  <c r="O32" i="2"/>
  <c r="P32" i="2"/>
  <c r="L33" i="2"/>
  <c r="M33" i="2"/>
  <c r="N33" i="2"/>
  <c r="O33" i="2"/>
  <c r="P33" i="2"/>
  <c r="P155" i="2"/>
  <c r="O155" i="2"/>
  <c r="N155" i="2"/>
  <c r="M155" i="2"/>
  <c r="L155" i="2"/>
  <c r="P231" i="2"/>
  <c r="O231" i="2"/>
  <c r="N231" i="2"/>
  <c r="M231" i="2"/>
  <c r="L231" i="2"/>
  <c r="P149" i="2"/>
  <c r="O149" i="2"/>
  <c r="N149" i="2"/>
  <c r="M149" i="2"/>
  <c r="L149" i="2"/>
  <c r="L23" i="2"/>
  <c r="M23" i="2"/>
  <c r="N23" i="2"/>
  <c r="O23" i="2"/>
  <c r="P23" i="2"/>
  <c r="P126" i="2"/>
  <c r="O126" i="2"/>
  <c r="N126" i="2"/>
  <c r="M126" i="2"/>
  <c r="L126" i="2"/>
  <c r="P64" i="2"/>
  <c r="O64" i="2"/>
  <c r="N64" i="2"/>
  <c r="M64" i="2"/>
  <c r="L64" i="2"/>
  <c r="Q155" i="2" l="1"/>
  <c r="S149" i="2"/>
  <c r="R231" i="2"/>
  <c r="T231" i="2" s="1"/>
  <c r="S155" i="2"/>
  <c r="Q248" i="2"/>
  <c r="S231" i="2"/>
  <c r="S248" i="2"/>
  <c r="Q32" i="2"/>
  <c r="R248" i="2"/>
  <c r="T248" i="2" s="1"/>
  <c r="R155" i="2"/>
  <c r="T155" i="2" s="1"/>
  <c r="S32" i="2"/>
  <c r="S33" i="2"/>
  <c r="Q33" i="2"/>
  <c r="R32" i="2"/>
  <c r="T32" i="2" s="1"/>
  <c r="R33" i="2"/>
  <c r="T33" i="2" s="1"/>
  <c r="Q231" i="2"/>
  <c r="R126" i="2"/>
  <c r="T126" i="2" s="1"/>
  <c r="Q149" i="2"/>
  <c r="S126" i="2"/>
  <c r="R149" i="2"/>
  <c r="T149" i="2" s="1"/>
  <c r="Q126" i="2"/>
  <c r="S64" i="2"/>
  <c r="S23" i="2"/>
  <c r="Q64" i="2"/>
  <c r="Q23" i="2"/>
  <c r="R23" i="2"/>
  <c r="T23" i="2" s="1"/>
  <c r="R64" i="2"/>
  <c r="T64" i="2" s="1"/>
  <c r="L141" i="2"/>
  <c r="L13" i="2"/>
  <c r="L14" i="2"/>
  <c r="L16" i="2"/>
  <c r="L17" i="2"/>
  <c r="L20" i="2"/>
  <c r="L21" i="2"/>
  <c r="L74" i="2"/>
  <c r="L22" i="2"/>
  <c r="L25" i="2"/>
  <c r="L26" i="2"/>
  <c r="L27" i="2"/>
  <c r="L31" i="2"/>
  <c r="L34" i="2"/>
  <c r="L36" i="2"/>
  <c r="L37" i="2"/>
  <c r="L40" i="2"/>
  <c r="L42" i="2"/>
  <c r="L247" i="2"/>
  <c r="L44" i="2"/>
  <c r="L156" i="2"/>
  <c r="L47" i="2"/>
  <c r="L49" i="2"/>
  <c r="L52" i="2"/>
  <c r="L75" i="2"/>
  <c r="L53" i="2"/>
  <c r="L60" i="2"/>
  <c r="L61" i="2"/>
  <c r="L65" i="2"/>
  <c r="L68" i="2"/>
  <c r="L70" i="2"/>
  <c r="L244" i="2"/>
  <c r="L81" i="2"/>
  <c r="L82" i="2"/>
  <c r="L83" i="2"/>
  <c r="L84" i="2"/>
  <c r="L85" i="2"/>
  <c r="L86" i="2"/>
  <c r="L87" i="2"/>
  <c r="L88" i="2"/>
  <c r="L89" i="2"/>
  <c r="L90" i="2"/>
  <c r="L92" i="2"/>
  <c r="L94" i="2"/>
  <c r="L95" i="2"/>
  <c r="L96" i="2"/>
  <c r="L97" i="2"/>
  <c r="L98" i="2"/>
  <c r="L101" i="2"/>
  <c r="L102" i="2"/>
  <c r="L104" i="2"/>
  <c r="L105" i="2"/>
  <c r="L106" i="2"/>
  <c r="L121" i="2"/>
  <c r="L110" i="2"/>
  <c r="L111" i="2"/>
  <c r="L112" i="2"/>
  <c r="L116" i="2"/>
  <c r="L117" i="2"/>
  <c r="L118" i="2"/>
  <c r="L119" i="2"/>
  <c r="L124" i="2"/>
  <c r="L125" i="2"/>
  <c r="L127" i="2"/>
  <c r="L128" i="2"/>
  <c r="L132" i="2"/>
  <c r="L72" i="2"/>
  <c r="L57" i="2"/>
  <c r="L135" i="2"/>
  <c r="L143" i="2"/>
  <c r="L144" i="2"/>
  <c r="L146" i="2"/>
  <c r="L147" i="2"/>
  <c r="L142" i="2"/>
  <c r="L150" i="2"/>
  <c r="L154" i="2"/>
  <c r="L159" i="2"/>
  <c r="L160" i="2"/>
  <c r="L163" i="2"/>
  <c r="L164" i="2"/>
  <c r="L165" i="2"/>
  <c r="L166" i="2"/>
  <c r="L168" i="2"/>
  <c r="L169" i="2"/>
  <c r="L170" i="2"/>
  <c r="L171" i="2"/>
  <c r="L173" i="2"/>
  <c r="L174" i="2"/>
  <c r="L175" i="2"/>
  <c r="L176" i="2"/>
  <c r="L177" i="2"/>
  <c r="L178" i="2"/>
  <c r="L180" i="2"/>
  <c r="L181" i="2"/>
  <c r="L182" i="2"/>
  <c r="L183" i="2"/>
  <c r="L184" i="2"/>
  <c r="L185" i="2"/>
  <c r="L186" i="2"/>
  <c r="L187" i="2"/>
  <c r="L188" i="2"/>
  <c r="L189" i="2"/>
  <c r="L191" i="2"/>
  <c r="L194" i="2"/>
  <c r="L195" i="2"/>
  <c r="L196" i="2"/>
  <c r="L197" i="2"/>
  <c r="L198" i="2"/>
  <c r="L199" i="2"/>
  <c r="L200" i="2"/>
  <c r="L202" i="2"/>
  <c r="L203" i="2"/>
  <c r="L204" i="2"/>
  <c r="L205" i="2"/>
  <c r="L207" i="2"/>
  <c r="L208" i="2"/>
  <c r="L210" i="2"/>
  <c r="L211" i="2"/>
  <c r="L133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108" i="2"/>
  <c r="L227" i="2"/>
  <c r="L228" i="2"/>
  <c r="L229" i="2"/>
  <c r="L230" i="2"/>
  <c r="L232" i="2"/>
  <c r="L233" i="2"/>
  <c r="L234" i="2"/>
  <c r="L235" i="2"/>
  <c r="L236" i="2"/>
  <c r="L237" i="2"/>
  <c r="L238" i="2"/>
  <c r="L239" i="2"/>
  <c r="L245" i="2"/>
  <c r="L262" i="2"/>
  <c r="L263" i="2" l="1"/>
  <c r="M247" i="2"/>
  <c r="N247" i="2"/>
  <c r="O247" i="2"/>
  <c r="P247" i="2"/>
  <c r="M27" i="2"/>
  <c r="N27" i="2"/>
  <c r="O27" i="2"/>
  <c r="P27" i="2"/>
  <c r="S27" i="2" l="1"/>
  <c r="Q247" i="2"/>
  <c r="Q27" i="2"/>
  <c r="S247" i="2"/>
  <c r="R247" i="2"/>
  <c r="T247" i="2" s="1"/>
  <c r="R27" i="2"/>
  <c r="T27" i="2" s="1"/>
  <c r="M37" i="2"/>
  <c r="N37" i="2"/>
  <c r="O37" i="2"/>
  <c r="P37" i="2"/>
  <c r="M156" i="2"/>
  <c r="N156" i="2"/>
  <c r="O156" i="2"/>
  <c r="P156" i="2"/>
  <c r="M34" i="2"/>
  <c r="N34" i="2"/>
  <c r="O34" i="2"/>
  <c r="P34" i="2"/>
  <c r="R156" i="2" l="1"/>
  <c r="T156" i="2" s="1"/>
  <c r="S34" i="2"/>
  <c r="R34" i="2"/>
  <c r="T34" i="2" s="1"/>
  <c r="R37" i="2"/>
  <c r="T37" i="2" s="1"/>
  <c r="Q34" i="2"/>
  <c r="Q37" i="2"/>
  <c r="Q156" i="2"/>
  <c r="S156" i="2"/>
  <c r="S37" i="2"/>
  <c r="M208" i="2" l="1"/>
  <c r="N208" i="2"/>
  <c r="O208" i="2"/>
  <c r="P208" i="2"/>
  <c r="M184" i="2"/>
  <c r="N184" i="2"/>
  <c r="O184" i="2"/>
  <c r="P184" i="2"/>
  <c r="M174" i="2"/>
  <c r="N174" i="2"/>
  <c r="O174" i="2"/>
  <c r="P174" i="2"/>
  <c r="Q208" i="2" l="1"/>
  <c r="R184" i="2"/>
  <c r="T184" i="2" s="1"/>
  <c r="Q174" i="2"/>
  <c r="Q184" i="2"/>
  <c r="S208" i="2"/>
  <c r="S174" i="2"/>
  <c r="R208" i="2"/>
  <c r="T208" i="2" s="1"/>
  <c r="R174" i="2"/>
  <c r="T174" i="2" s="1"/>
  <c r="S184" i="2"/>
  <c r="M170" i="2"/>
  <c r="N170" i="2"/>
  <c r="O170" i="2"/>
  <c r="P170" i="2"/>
  <c r="Q170" i="2" l="1"/>
  <c r="R170" i="2"/>
  <c r="T170" i="2" s="1"/>
  <c r="S170" i="2"/>
  <c r="P185" i="2"/>
  <c r="O185" i="2"/>
  <c r="N185" i="2"/>
  <c r="M185" i="2"/>
  <c r="P239" i="2"/>
  <c r="O239" i="2"/>
  <c r="N239" i="2"/>
  <c r="M239" i="2"/>
  <c r="P154" i="2"/>
  <c r="O154" i="2"/>
  <c r="N154" i="2"/>
  <c r="M154" i="2"/>
  <c r="P92" i="2"/>
  <c r="O92" i="2"/>
  <c r="N92" i="2"/>
  <c r="M92" i="2"/>
  <c r="P53" i="2"/>
  <c r="O53" i="2"/>
  <c r="N53" i="2"/>
  <c r="M53" i="2"/>
  <c r="P16" i="2"/>
  <c r="O16" i="2"/>
  <c r="N16" i="2"/>
  <c r="M16" i="2"/>
  <c r="R16" i="2" l="1"/>
  <c r="T16" i="2" s="1"/>
  <c r="S154" i="2"/>
  <c r="R185" i="2"/>
  <c r="T185" i="2" s="1"/>
  <c r="S16" i="2"/>
  <c r="Q239" i="2"/>
  <c r="S185" i="2"/>
  <c r="Q185" i="2"/>
  <c r="Q92" i="2"/>
  <c r="R154" i="2"/>
  <c r="T154" i="2" s="1"/>
  <c r="S239" i="2"/>
  <c r="R239" i="2"/>
  <c r="T239" i="2" s="1"/>
  <c r="Q154" i="2"/>
  <c r="R92" i="2"/>
  <c r="T92" i="2" s="1"/>
  <c r="S92" i="2"/>
  <c r="S53" i="2"/>
  <c r="Q16" i="2"/>
  <c r="R53" i="2"/>
  <c r="T53" i="2" s="1"/>
  <c r="Q53" i="2"/>
  <c r="M228" i="2"/>
  <c r="N228" i="2"/>
  <c r="O228" i="2"/>
  <c r="P228" i="2"/>
  <c r="M221" i="2"/>
  <c r="N221" i="2"/>
  <c r="O221" i="2"/>
  <c r="P221" i="2"/>
  <c r="M133" i="2"/>
  <c r="N133" i="2"/>
  <c r="O133" i="2"/>
  <c r="P133" i="2"/>
  <c r="M204" i="2"/>
  <c r="N204" i="2"/>
  <c r="O204" i="2"/>
  <c r="P204" i="2"/>
  <c r="M196" i="2"/>
  <c r="N196" i="2"/>
  <c r="O196" i="2"/>
  <c r="P196" i="2"/>
  <c r="P189" i="2"/>
  <c r="O189" i="2"/>
  <c r="N189" i="2"/>
  <c r="M189" i="2"/>
  <c r="P188" i="2"/>
  <c r="O188" i="2"/>
  <c r="N188" i="2"/>
  <c r="M188" i="2"/>
  <c r="M187" i="2"/>
  <c r="N187" i="2"/>
  <c r="O187" i="2"/>
  <c r="P187" i="2"/>
  <c r="M176" i="2"/>
  <c r="N176" i="2"/>
  <c r="O176" i="2"/>
  <c r="P176" i="2"/>
  <c r="M173" i="2"/>
  <c r="N173" i="2"/>
  <c r="O173" i="2"/>
  <c r="P173" i="2"/>
  <c r="M171" i="2"/>
  <c r="N171" i="2"/>
  <c r="O171" i="2"/>
  <c r="P171" i="2"/>
  <c r="Q228" i="2" l="1"/>
  <c r="S228" i="2"/>
  <c r="R228" i="2"/>
  <c r="T228" i="2" s="1"/>
  <c r="R221" i="2"/>
  <c r="T221" i="2" s="1"/>
  <c r="S221" i="2"/>
  <c r="Q221" i="2"/>
  <c r="Q133" i="2"/>
  <c r="R133" i="2"/>
  <c r="T133" i="2" s="1"/>
  <c r="R204" i="2"/>
  <c r="T204" i="2" s="1"/>
  <c r="S133" i="2"/>
  <c r="S204" i="2"/>
  <c r="Q204" i="2"/>
  <c r="Q189" i="2"/>
  <c r="Q196" i="2"/>
  <c r="R196" i="2"/>
  <c r="T196" i="2" s="1"/>
  <c r="S196" i="2"/>
  <c r="S189" i="2"/>
  <c r="R188" i="2"/>
  <c r="T188" i="2" s="1"/>
  <c r="S188" i="2"/>
  <c r="Q187" i="2"/>
  <c r="S187" i="2"/>
  <c r="Q176" i="2"/>
  <c r="R187" i="2"/>
  <c r="T187" i="2" s="1"/>
  <c r="R189" i="2"/>
  <c r="T189" i="2" s="1"/>
  <c r="Q188" i="2"/>
  <c r="R176" i="2"/>
  <c r="T176" i="2" s="1"/>
  <c r="Q173" i="2"/>
  <c r="S176" i="2"/>
  <c r="R173" i="2"/>
  <c r="T173" i="2" s="1"/>
  <c r="Q171" i="2"/>
  <c r="S173" i="2"/>
  <c r="R171" i="2"/>
  <c r="T171" i="2" s="1"/>
  <c r="S171" i="2"/>
  <c r="M168" i="2"/>
  <c r="N168" i="2"/>
  <c r="O168" i="2"/>
  <c r="P168" i="2"/>
  <c r="M160" i="2"/>
  <c r="N160" i="2"/>
  <c r="O160" i="2"/>
  <c r="P160" i="2"/>
  <c r="M150" i="2"/>
  <c r="N150" i="2"/>
  <c r="O150" i="2"/>
  <c r="P150" i="2"/>
  <c r="M118" i="2"/>
  <c r="N118" i="2"/>
  <c r="O118" i="2"/>
  <c r="P118" i="2"/>
  <c r="M65" i="2"/>
  <c r="N65" i="2"/>
  <c r="O65" i="2"/>
  <c r="P65" i="2"/>
  <c r="M240" i="2"/>
  <c r="N240" i="2"/>
  <c r="O240" i="2"/>
  <c r="P240" i="2"/>
  <c r="M75" i="2"/>
  <c r="N75" i="2"/>
  <c r="O75" i="2"/>
  <c r="P75" i="2"/>
  <c r="M17" i="2"/>
  <c r="N17" i="2"/>
  <c r="O17" i="2"/>
  <c r="P17" i="2"/>
  <c r="M22" i="2"/>
  <c r="N22" i="2"/>
  <c r="O22" i="2"/>
  <c r="P22" i="2"/>
  <c r="M74" i="2"/>
  <c r="N74" i="2"/>
  <c r="O74" i="2"/>
  <c r="P74" i="2"/>
  <c r="Q168" i="2" l="1"/>
  <c r="S168" i="2"/>
  <c r="R168" i="2"/>
  <c r="T168" i="2" s="1"/>
  <c r="S160" i="2"/>
  <c r="R160" i="2"/>
  <c r="T160" i="2" s="1"/>
  <c r="Q150" i="2"/>
  <c r="Q160" i="2"/>
  <c r="R150" i="2"/>
  <c r="T150" i="2" s="1"/>
  <c r="S150" i="2"/>
  <c r="S118" i="2"/>
  <c r="Q118" i="2"/>
  <c r="R118" i="2"/>
  <c r="T118" i="2" s="1"/>
  <c r="Q65" i="2"/>
  <c r="S65" i="2"/>
  <c r="R65" i="2"/>
  <c r="T65" i="2" s="1"/>
  <c r="Q240" i="2"/>
  <c r="R240" i="2"/>
  <c r="T240" i="2" s="1"/>
  <c r="S240" i="2"/>
  <c r="Q75" i="2"/>
  <c r="S75" i="2"/>
  <c r="R75" i="2"/>
  <c r="T75" i="2" s="1"/>
  <c r="S17" i="2"/>
  <c r="Q17" i="2"/>
  <c r="R22" i="2"/>
  <c r="T22" i="2" s="1"/>
  <c r="R17" i="2"/>
  <c r="T17" i="2" s="1"/>
  <c r="Q74" i="2"/>
  <c r="Q22" i="2"/>
  <c r="S74" i="2"/>
  <c r="S22" i="2"/>
  <c r="R74" i="2"/>
  <c r="T74" i="2" s="1"/>
  <c r="M245" i="2" l="1"/>
  <c r="P245" i="2"/>
  <c r="O245" i="2"/>
  <c r="N245" i="2"/>
  <c r="M235" i="2"/>
  <c r="N235" i="2"/>
  <c r="O235" i="2"/>
  <c r="P235" i="2"/>
  <c r="M234" i="2"/>
  <c r="N234" i="2"/>
  <c r="O234" i="2"/>
  <c r="P234" i="2"/>
  <c r="M227" i="2"/>
  <c r="N227" i="2"/>
  <c r="O227" i="2"/>
  <c r="P227" i="2"/>
  <c r="M220" i="2"/>
  <c r="N220" i="2"/>
  <c r="O220" i="2"/>
  <c r="P220" i="2"/>
  <c r="P216" i="2"/>
  <c r="O216" i="2"/>
  <c r="N216" i="2"/>
  <c r="M216" i="2"/>
  <c r="P215" i="2"/>
  <c r="O215" i="2"/>
  <c r="N215" i="2"/>
  <c r="M215" i="2"/>
  <c r="P207" i="2"/>
  <c r="O207" i="2"/>
  <c r="N207" i="2"/>
  <c r="M207" i="2"/>
  <c r="M205" i="2"/>
  <c r="N205" i="2"/>
  <c r="O205" i="2"/>
  <c r="P205" i="2"/>
  <c r="M203" i="2"/>
  <c r="N203" i="2"/>
  <c r="O203" i="2"/>
  <c r="P203" i="2"/>
  <c r="P200" i="2"/>
  <c r="O200" i="2"/>
  <c r="N200" i="2"/>
  <c r="M200" i="2"/>
  <c r="P197" i="2"/>
  <c r="O197" i="2"/>
  <c r="N197" i="2"/>
  <c r="M197" i="2"/>
  <c r="M178" i="2"/>
  <c r="N178" i="2"/>
  <c r="O178" i="2"/>
  <c r="P178" i="2"/>
  <c r="M165" i="2"/>
  <c r="N165" i="2"/>
  <c r="O165" i="2"/>
  <c r="P165" i="2"/>
  <c r="P164" i="2"/>
  <c r="O164" i="2"/>
  <c r="N164" i="2"/>
  <c r="M164" i="2"/>
  <c r="M146" i="2"/>
  <c r="N146" i="2"/>
  <c r="O146" i="2"/>
  <c r="P146" i="2"/>
  <c r="M142" i="2"/>
  <c r="N142" i="2"/>
  <c r="O142" i="2"/>
  <c r="P142" i="2"/>
  <c r="Q207" i="2" l="1"/>
  <c r="Q220" i="2"/>
  <c r="S235" i="2"/>
  <c r="R215" i="2"/>
  <c r="T215" i="2" s="1"/>
  <c r="Q227" i="2"/>
  <c r="Q203" i="2"/>
  <c r="Q178" i="2"/>
  <c r="S234" i="2"/>
  <c r="Q200" i="2"/>
  <c r="S178" i="2"/>
  <c r="S164" i="2"/>
  <c r="Q165" i="2"/>
  <c r="S245" i="2"/>
  <c r="R205" i="2"/>
  <c r="T205" i="2" s="1"/>
  <c r="Q164" i="2"/>
  <c r="Q215" i="2"/>
  <c r="Q234" i="2"/>
  <c r="R227" i="2"/>
  <c r="T227" i="2" s="1"/>
  <c r="S216" i="2"/>
  <c r="Q216" i="2"/>
  <c r="Q235" i="2"/>
  <c r="S142" i="2"/>
  <c r="R146" i="2"/>
  <c r="T146" i="2" s="1"/>
  <c r="R142" i="2"/>
  <c r="T142" i="2" s="1"/>
  <c r="S165" i="2"/>
  <c r="S205" i="2"/>
  <c r="S220" i="2"/>
  <c r="S227" i="2"/>
  <c r="Q146" i="2"/>
  <c r="R165" i="2"/>
  <c r="T165" i="2" s="1"/>
  <c r="S200" i="2"/>
  <c r="Q205" i="2"/>
  <c r="R207" i="2"/>
  <c r="T207" i="2" s="1"/>
  <c r="R220" i="2"/>
  <c r="T220" i="2" s="1"/>
  <c r="R235" i="2"/>
  <c r="T235" i="2" s="1"/>
  <c r="S146" i="2"/>
  <c r="R178" i="2"/>
  <c r="T178" i="2" s="1"/>
  <c r="R203" i="2"/>
  <c r="T203" i="2" s="1"/>
  <c r="R234" i="2"/>
  <c r="T234" i="2" s="1"/>
  <c r="R200" i="2"/>
  <c r="T200" i="2" s="1"/>
  <c r="R164" i="2"/>
  <c r="T164" i="2" s="1"/>
  <c r="S203" i="2"/>
  <c r="S207" i="2"/>
  <c r="S215" i="2"/>
  <c r="R216" i="2"/>
  <c r="T216" i="2" s="1"/>
  <c r="R245" i="2"/>
  <c r="T245" i="2" s="1"/>
  <c r="Q245" i="2"/>
  <c r="R197" i="2"/>
  <c r="T197" i="2" s="1"/>
  <c r="S197" i="2"/>
  <c r="Q197" i="2"/>
  <c r="Q142" i="2"/>
  <c r="M110" i="2"/>
  <c r="N110" i="2"/>
  <c r="O110" i="2"/>
  <c r="P110" i="2"/>
  <c r="M72" i="2"/>
  <c r="N72" i="2"/>
  <c r="O72" i="2"/>
  <c r="P72" i="2"/>
  <c r="M36" i="2"/>
  <c r="N36" i="2"/>
  <c r="O36" i="2"/>
  <c r="P36" i="2"/>
  <c r="M47" i="2"/>
  <c r="N47" i="2"/>
  <c r="O47" i="2"/>
  <c r="P47" i="2"/>
  <c r="M141" i="2"/>
  <c r="N141" i="2"/>
  <c r="O141" i="2"/>
  <c r="P141" i="2"/>
  <c r="M40" i="2"/>
  <c r="N40" i="2"/>
  <c r="O40" i="2"/>
  <c r="R40" i="2" s="1"/>
  <c r="T40" i="2" s="1"/>
  <c r="P40" i="2"/>
  <c r="M20" i="2"/>
  <c r="N20" i="2"/>
  <c r="O20" i="2"/>
  <c r="P20" i="2"/>
  <c r="M25" i="2"/>
  <c r="N25" i="2"/>
  <c r="O25" i="2"/>
  <c r="P25" i="2"/>
  <c r="M21" i="2"/>
  <c r="N21" i="2"/>
  <c r="O21" i="2"/>
  <c r="P21" i="2"/>
  <c r="R72" i="2" l="1"/>
  <c r="T72" i="2" s="1"/>
  <c r="Q21" i="2"/>
  <c r="R110" i="2"/>
  <c r="T110" i="2" s="1"/>
  <c r="Q25" i="2"/>
  <c r="R20" i="2"/>
  <c r="T20" i="2" s="1"/>
  <c r="Q47" i="2"/>
  <c r="Q110" i="2"/>
  <c r="S21" i="2"/>
  <c r="Q20" i="2"/>
  <c r="R36" i="2"/>
  <c r="T36" i="2" s="1"/>
  <c r="R141" i="2"/>
  <c r="R47" i="2"/>
  <c r="T47" i="2" s="1"/>
  <c r="R25" i="2"/>
  <c r="T25" i="2" s="1"/>
  <c r="S25" i="2"/>
  <c r="S20" i="2"/>
  <c r="Q72" i="2"/>
  <c r="S110" i="2"/>
  <c r="S72" i="2"/>
  <c r="Q141" i="2"/>
  <c r="S36" i="2"/>
  <c r="R21" i="2"/>
  <c r="T21" i="2" s="1"/>
  <c r="S141" i="2"/>
  <c r="S47" i="2"/>
  <c r="Q36" i="2"/>
  <c r="Q40" i="2"/>
  <c r="S40" i="2"/>
  <c r="M229" i="2"/>
  <c r="N229" i="2"/>
  <c r="O229" i="2"/>
  <c r="P229" i="2"/>
  <c r="M13" i="2"/>
  <c r="N13" i="2"/>
  <c r="O13" i="2"/>
  <c r="P13" i="2"/>
  <c r="M112" i="2"/>
  <c r="N112" i="2"/>
  <c r="O112" i="2"/>
  <c r="P112" i="2"/>
  <c r="T141" i="2" l="1"/>
  <c r="R229" i="2"/>
  <c r="T229" i="2" s="1"/>
  <c r="Q229" i="2"/>
  <c r="R112" i="2"/>
  <c r="T112" i="2" s="1"/>
  <c r="S13" i="2"/>
  <c r="S229" i="2"/>
  <c r="Q13" i="2"/>
  <c r="R13" i="2"/>
  <c r="T13" i="2" s="1"/>
  <c r="S112" i="2"/>
  <c r="Q112" i="2"/>
  <c r="M186" i="2"/>
  <c r="N186" i="2"/>
  <c r="O186" i="2"/>
  <c r="P186" i="2"/>
  <c r="M226" i="2"/>
  <c r="N226" i="2"/>
  <c r="O226" i="2"/>
  <c r="P226" i="2"/>
  <c r="R186" i="2" l="1"/>
  <c r="T186" i="2" s="1"/>
  <c r="Q226" i="2"/>
  <c r="R226" i="2"/>
  <c r="T226" i="2" s="1"/>
  <c r="Q186" i="2"/>
  <c r="S226" i="2"/>
  <c r="S186" i="2"/>
  <c r="M233" i="2" l="1"/>
  <c r="N233" i="2"/>
  <c r="O233" i="2"/>
  <c r="P233" i="2"/>
  <c r="M108" i="2"/>
  <c r="N108" i="2"/>
  <c r="O108" i="2"/>
  <c r="P108" i="2"/>
  <c r="M225" i="2"/>
  <c r="N225" i="2"/>
  <c r="O225" i="2"/>
  <c r="P225" i="2"/>
  <c r="M219" i="2"/>
  <c r="N219" i="2"/>
  <c r="O219" i="2"/>
  <c r="P219" i="2"/>
  <c r="M217" i="2"/>
  <c r="N217" i="2"/>
  <c r="O217" i="2"/>
  <c r="P217" i="2"/>
  <c r="M214" i="2"/>
  <c r="N214" i="2"/>
  <c r="O214" i="2"/>
  <c r="P214" i="2"/>
  <c r="M211" i="2"/>
  <c r="N211" i="2"/>
  <c r="O211" i="2"/>
  <c r="P211" i="2"/>
  <c r="M262" i="2"/>
  <c r="N262" i="2"/>
  <c r="O262" i="2"/>
  <c r="P262" i="2"/>
  <c r="M198" i="2"/>
  <c r="N198" i="2"/>
  <c r="O198" i="2"/>
  <c r="P198" i="2"/>
  <c r="M195" i="2"/>
  <c r="N195" i="2"/>
  <c r="O195" i="2"/>
  <c r="P195" i="2"/>
  <c r="M191" i="2"/>
  <c r="N191" i="2"/>
  <c r="O191" i="2"/>
  <c r="P191" i="2"/>
  <c r="M177" i="2"/>
  <c r="N177" i="2"/>
  <c r="O177" i="2"/>
  <c r="P177" i="2"/>
  <c r="M70" i="2"/>
  <c r="N70" i="2"/>
  <c r="O70" i="2"/>
  <c r="P70" i="2"/>
  <c r="M88" i="2"/>
  <c r="N88" i="2"/>
  <c r="O88" i="2"/>
  <c r="P88" i="2"/>
  <c r="M121" i="2"/>
  <c r="N121" i="2"/>
  <c r="O121" i="2"/>
  <c r="P121" i="2"/>
  <c r="R233" i="2" l="1"/>
  <c r="T233" i="2" s="1"/>
  <c r="R217" i="2"/>
  <c r="T217" i="2" s="1"/>
  <c r="R211" i="2"/>
  <c r="T211" i="2" s="1"/>
  <c r="Q233" i="2"/>
  <c r="R262" i="2"/>
  <c r="T262" i="2" s="1"/>
  <c r="R108" i="2"/>
  <c r="T108" i="2" s="1"/>
  <c r="R198" i="2"/>
  <c r="T198" i="2" s="1"/>
  <c r="Q225" i="2"/>
  <c r="Q108" i="2"/>
  <c r="S108" i="2"/>
  <c r="S233" i="2"/>
  <c r="S225" i="2"/>
  <c r="R225" i="2"/>
  <c r="T225" i="2" s="1"/>
  <c r="Q217" i="2"/>
  <c r="S219" i="2"/>
  <c r="Q219" i="2"/>
  <c r="S217" i="2"/>
  <c r="Q198" i="2"/>
  <c r="Q214" i="2"/>
  <c r="R219" i="2"/>
  <c r="T219" i="2" s="1"/>
  <c r="R214" i="2"/>
  <c r="T214" i="2" s="1"/>
  <c r="Q211" i="2"/>
  <c r="Q262" i="2"/>
  <c r="S214" i="2"/>
  <c r="S211" i="2"/>
  <c r="S262" i="2"/>
  <c r="S198" i="2"/>
  <c r="S195" i="2"/>
  <c r="R195" i="2"/>
  <c r="T195" i="2" s="1"/>
  <c r="Q191" i="2"/>
  <c r="R191" i="2"/>
  <c r="T191" i="2" s="1"/>
  <c r="Q195" i="2"/>
  <c r="S177" i="2"/>
  <c r="S191" i="2"/>
  <c r="Q177" i="2"/>
  <c r="R177" i="2"/>
  <c r="T177" i="2" s="1"/>
  <c r="Q70" i="2"/>
  <c r="Q88" i="2"/>
  <c r="R121" i="2"/>
  <c r="T121" i="2" s="1"/>
  <c r="R70" i="2"/>
  <c r="T70" i="2" s="1"/>
  <c r="S88" i="2"/>
  <c r="S70" i="2"/>
  <c r="R88" i="2"/>
  <c r="T88" i="2" s="1"/>
  <c r="S121" i="2"/>
  <c r="Q121" i="2"/>
  <c r="M98" i="2"/>
  <c r="N98" i="2"/>
  <c r="O98" i="2"/>
  <c r="P98" i="2"/>
  <c r="M97" i="2"/>
  <c r="N97" i="2"/>
  <c r="O97" i="2"/>
  <c r="P97" i="2"/>
  <c r="M26" i="2"/>
  <c r="N26" i="2"/>
  <c r="O26" i="2"/>
  <c r="P26" i="2"/>
  <c r="R98" i="2" l="1"/>
  <c r="T98" i="2" s="1"/>
  <c r="R97" i="2"/>
  <c r="T97" i="2" s="1"/>
  <c r="Q97" i="2"/>
  <c r="S97" i="2"/>
  <c r="Q98" i="2"/>
  <c r="S26" i="2"/>
  <c r="Q26" i="2"/>
  <c r="R26" i="2"/>
  <c r="T26" i="2" s="1"/>
  <c r="S98" i="2"/>
  <c r="M159" i="2"/>
  <c r="N159" i="2"/>
  <c r="O159" i="2"/>
  <c r="P159" i="2"/>
  <c r="M57" i="2"/>
  <c r="N57" i="2"/>
  <c r="O57" i="2"/>
  <c r="P57" i="2"/>
  <c r="M87" i="2"/>
  <c r="N87" i="2"/>
  <c r="O87" i="2"/>
  <c r="P87" i="2"/>
  <c r="M111" i="2"/>
  <c r="N111" i="2"/>
  <c r="O111" i="2"/>
  <c r="P111" i="2"/>
  <c r="M106" i="2"/>
  <c r="N106" i="2"/>
  <c r="O106" i="2"/>
  <c r="P106" i="2"/>
  <c r="M101" i="2"/>
  <c r="N101" i="2"/>
  <c r="O101" i="2"/>
  <c r="P101" i="2"/>
  <c r="M60" i="2"/>
  <c r="N60" i="2"/>
  <c r="O60" i="2"/>
  <c r="P60" i="2"/>
  <c r="M14" i="2"/>
  <c r="N14" i="2"/>
  <c r="O14" i="2"/>
  <c r="P14" i="2"/>
  <c r="M11" i="2"/>
  <c r="N11" i="2"/>
  <c r="P11" i="2"/>
  <c r="R159" i="2" l="1"/>
  <c r="T159" i="2" s="1"/>
  <c r="S159" i="2"/>
  <c r="S57" i="2"/>
  <c r="Q57" i="2"/>
  <c r="Q159" i="2"/>
  <c r="Q87" i="2"/>
  <c r="R111" i="2"/>
  <c r="T111" i="2" s="1"/>
  <c r="R57" i="2"/>
  <c r="T57" i="2" s="1"/>
  <c r="S87" i="2"/>
  <c r="R87" i="2"/>
  <c r="S111" i="2"/>
  <c r="Q111" i="2"/>
  <c r="Q106" i="2"/>
  <c r="S106" i="2"/>
  <c r="Q101" i="2"/>
  <c r="R106" i="2"/>
  <c r="T106" i="2" s="1"/>
  <c r="R60" i="2"/>
  <c r="T60" i="2" s="1"/>
  <c r="S101" i="2"/>
  <c r="R101" i="2"/>
  <c r="T101" i="2" s="1"/>
  <c r="S60" i="2"/>
  <c r="Q60" i="2"/>
  <c r="Q11" i="2"/>
  <c r="S14" i="2"/>
  <c r="Q14" i="2"/>
  <c r="R14" i="2"/>
  <c r="T14" i="2" s="1"/>
  <c r="S11" i="2"/>
  <c r="T11" i="2" l="1"/>
  <c r="T87" i="2"/>
  <c r="M250" i="2"/>
  <c r="N250" i="2"/>
  <c r="O250" i="2"/>
  <c r="P250" i="2"/>
  <c r="M238" i="2"/>
  <c r="N238" i="2"/>
  <c r="O238" i="2"/>
  <c r="P238" i="2"/>
  <c r="M237" i="2"/>
  <c r="N237" i="2"/>
  <c r="O237" i="2"/>
  <c r="P237" i="2"/>
  <c r="M236" i="2"/>
  <c r="N236" i="2"/>
  <c r="O236" i="2"/>
  <c r="P236" i="2"/>
  <c r="M232" i="2"/>
  <c r="N232" i="2"/>
  <c r="O232" i="2"/>
  <c r="P232" i="2"/>
  <c r="M230" i="2"/>
  <c r="N230" i="2"/>
  <c r="O230" i="2"/>
  <c r="P230" i="2"/>
  <c r="M224" i="2"/>
  <c r="N224" i="2"/>
  <c r="O224" i="2"/>
  <c r="P224" i="2"/>
  <c r="M223" i="2"/>
  <c r="N223" i="2"/>
  <c r="O223" i="2"/>
  <c r="P223" i="2"/>
  <c r="M222" i="2"/>
  <c r="N222" i="2"/>
  <c r="O222" i="2"/>
  <c r="P222" i="2"/>
  <c r="M243" i="2"/>
  <c r="N243" i="2"/>
  <c r="O243" i="2"/>
  <c r="P243" i="2"/>
  <c r="M218" i="2"/>
  <c r="N218" i="2"/>
  <c r="O218" i="2"/>
  <c r="P218" i="2"/>
  <c r="M213" i="2"/>
  <c r="N213" i="2"/>
  <c r="O213" i="2"/>
  <c r="P213" i="2"/>
  <c r="M210" i="2"/>
  <c r="N210" i="2"/>
  <c r="O210" i="2"/>
  <c r="P210" i="2"/>
  <c r="M202" i="2"/>
  <c r="N202" i="2"/>
  <c r="O202" i="2"/>
  <c r="P202" i="2"/>
  <c r="M199" i="2"/>
  <c r="N199" i="2"/>
  <c r="O199" i="2"/>
  <c r="P199" i="2"/>
  <c r="M194" i="2"/>
  <c r="N194" i="2"/>
  <c r="O194" i="2"/>
  <c r="P194" i="2"/>
  <c r="M182" i="2"/>
  <c r="N182" i="2"/>
  <c r="O182" i="2"/>
  <c r="P182" i="2"/>
  <c r="M183" i="2"/>
  <c r="N183" i="2"/>
  <c r="O183" i="2"/>
  <c r="P183" i="2"/>
  <c r="M181" i="2"/>
  <c r="N181" i="2"/>
  <c r="O181" i="2"/>
  <c r="P181" i="2"/>
  <c r="M180" i="2"/>
  <c r="N180" i="2"/>
  <c r="O180" i="2"/>
  <c r="P180" i="2"/>
  <c r="M175" i="2"/>
  <c r="N175" i="2"/>
  <c r="O175" i="2"/>
  <c r="P175" i="2"/>
  <c r="M169" i="2"/>
  <c r="N169" i="2"/>
  <c r="O169" i="2"/>
  <c r="P169" i="2"/>
  <c r="M166" i="2"/>
  <c r="N166" i="2"/>
  <c r="O166" i="2"/>
  <c r="P166" i="2"/>
  <c r="M163" i="2"/>
  <c r="N163" i="2"/>
  <c r="O163" i="2"/>
  <c r="P163" i="2"/>
  <c r="M144" i="2"/>
  <c r="N144" i="2"/>
  <c r="O144" i="2"/>
  <c r="P144" i="2"/>
  <c r="M147" i="2"/>
  <c r="N147" i="2"/>
  <c r="O147" i="2"/>
  <c r="P147" i="2"/>
  <c r="M135" i="2"/>
  <c r="N135" i="2"/>
  <c r="O135" i="2"/>
  <c r="P135" i="2"/>
  <c r="M90" i="2"/>
  <c r="M86" i="2"/>
  <c r="M89" i="2"/>
  <c r="M85" i="2"/>
  <c r="M84" i="2"/>
  <c r="M83" i="2"/>
  <c r="M82" i="2"/>
  <c r="N90" i="2"/>
  <c r="N86" i="2"/>
  <c r="N89" i="2"/>
  <c r="N85" i="2"/>
  <c r="N84" i="2"/>
  <c r="N83" i="2"/>
  <c r="N82" i="2"/>
  <c r="O90" i="2"/>
  <c r="O86" i="2"/>
  <c r="O89" i="2"/>
  <c r="O85" i="2"/>
  <c r="O84" i="2"/>
  <c r="O83" i="2"/>
  <c r="O82" i="2"/>
  <c r="P90" i="2"/>
  <c r="P86" i="2"/>
  <c r="P89" i="2"/>
  <c r="P85" i="2"/>
  <c r="P84" i="2"/>
  <c r="P83" i="2"/>
  <c r="P82" i="2"/>
  <c r="P81" i="2"/>
  <c r="O81" i="2"/>
  <c r="N81" i="2"/>
  <c r="M81" i="2"/>
  <c r="M127" i="2"/>
  <c r="N127" i="2"/>
  <c r="O127" i="2"/>
  <c r="P127" i="2"/>
  <c r="M125" i="2"/>
  <c r="N125" i="2"/>
  <c r="O125" i="2"/>
  <c r="P125" i="2"/>
  <c r="M124" i="2"/>
  <c r="N124" i="2"/>
  <c r="O124" i="2"/>
  <c r="P124" i="2"/>
  <c r="M119" i="2"/>
  <c r="N119" i="2"/>
  <c r="O119" i="2"/>
  <c r="P119" i="2"/>
  <c r="M117" i="2"/>
  <c r="N117" i="2"/>
  <c r="O117" i="2"/>
  <c r="P117" i="2"/>
  <c r="M116" i="2"/>
  <c r="N116" i="2"/>
  <c r="O116" i="2"/>
  <c r="P116" i="2"/>
  <c r="M105" i="2"/>
  <c r="N105" i="2"/>
  <c r="O105" i="2"/>
  <c r="P105" i="2"/>
  <c r="M104" i="2"/>
  <c r="N104" i="2"/>
  <c r="O104" i="2"/>
  <c r="P104" i="2"/>
  <c r="M102" i="2"/>
  <c r="N102" i="2"/>
  <c r="O102" i="2"/>
  <c r="P102" i="2"/>
  <c r="M96" i="2"/>
  <c r="N96" i="2"/>
  <c r="O96" i="2"/>
  <c r="P96" i="2"/>
  <c r="M95" i="2"/>
  <c r="N95" i="2"/>
  <c r="O95" i="2"/>
  <c r="P95" i="2"/>
  <c r="M94" i="2"/>
  <c r="N94" i="2"/>
  <c r="O94" i="2"/>
  <c r="P94" i="2"/>
  <c r="M68" i="2"/>
  <c r="N68" i="2"/>
  <c r="O68" i="2"/>
  <c r="P68" i="2"/>
  <c r="M132" i="2"/>
  <c r="N132" i="2"/>
  <c r="O132" i="2"/>
  <c r="P132" i="2"/>
  <c r="M128" i="2"/>
  <c r="N128" i="2"/>
  <c r="O128" i="2"/>
  <c r="P128" i="2"/>
  <c r="M44" i="2"/>
  <c r="N44" i="2"/>
  <c r="O44" i="2"/>
  <c r="P44" i="2"/>
  <c r="M49" i="2"/>
  <c r="N49" i="2"/>
  <c r="O49" i="2"/>
  <c r="P49" i="2"/>
  <c r="M52" i="2"/>
  <c r="N52" i="2"/>
  <c r="O52" i="2"/>
  <c r="P52" i="2"/>
  <c r="P143" i="2"/>
  <c r="P244" i="2"/>
  <c r="P31" i="2"/>
  <c r="P61" i="2"/>
  <c r="O143" i="2"/>
  <c r="O31" i="2"/>
  <c r="O61" i="2"/>
  <c r="N143" i="2"/>
  <c r="N244" i="2"/>
  <c r="N31" i="2"/>
  <c r="N61" i="2"/>
  <c r="M143" i="2"/>
  <c r="M244" i="2"/>
  <c r="M31" i="2"/>
  <c r="M61" i="2"/>
  <c r="S202" i="2" l="1"/>
  <c r="Q232" i="2"/>
  <c r="S135" i="2"/>
  <c r="Q144" i="2"/>
  <c r="Q230" i="2"/>
  <c r="Q250" i="2"/>
  <c r="Q132" i="2"/>
  <c r="R135" i="2"/>
  <c r="T135" i="2" s="1"/>
  <c r="R213" i="2"/>
  <c r="T213" i="2" s="1"/>
  <c r="Q224" i="2"/>
  <c r="Q166" i="2"/>
  <c r="R182" i="2"/>
  <c r="T182" i="2" s="1"/>
  <c r="R223" i="2"/>
  <c r="T223" i="2" s="1"/>
  <c r="R237" i="2"/>
  <c r="T237" i="2" s="1"/>
  <c r="Q127" i="2"/>
  <c r="R163" i="2"/>
  <c r="T163" i="2" s="1"/>
  <c r="Q222" i="2"/>
  <c r="R166" i="2"/>
  <c r="T166" i="2" s="1"/>
  <c r="R230" i="2"/>
  <c r="T230" i="2" s="1"/>
  <c r="Q237" i="2"/>
  <c r="Q244" i="2"/>
  <c r="Q44" i="2"/>
  <c r="R181" i="2"/>
  <c r="T181" i="2" s="1"/>
  <c r="R202" i="2"/>
  <c r="T202" i="2" s="1"/>
  <c r="S218" i="2"/>
  <c r="R243" i="2"/>
  <c r="T243" i="2" s="1"/>
  <c r="R232" i="2"/>
  <c r="T232" i="2" s="1"/>
  <c r="R250" i="2"/>
  <c r="T250" i="2" s="1"/>
  <c r="Q61" i="2"/>
  <c r="Q143" i="2"/>
  <c r="R81" i="2"/>
  <c r="T81" i="2" s="1"/>
  <c r="Q180" i="2"/>
  <c r="Q218" i="2"/>
  <c r="Q223" i="2"/>
  <c r="R175" i="2"/>
  <c r="T175" i="2" s="1"/>
  <c r="S213" i="2"/>
  <c r="R222" i="2"/>
  <c r="T222" i="2" s="1"/>
  <c r="S94" i="2"/>
  <c r="Q85" i="2"/>
  <c r="S147" i="2"/>
  <c r="S144" i="2"/>
  <c r="Q169" i="2"/>
  <c r="Q84" i="2"/>
  <c r="R82" i="2"/>
  <c r="T82" i="2" s="1"/>
  <c r="R199" i="2"/>
  <c r="T199" i="2" s="1"/>
  <c r="Q31" i="2"/>
  <c r="S81" i="2"/>
  <c r="R89" i="2"/>
  <c r="T89" i="2" s="1"/>
  <c r="Q147" i="2"/>
  <c r="S182" i="2"/>
  <c r="R194" i="2"/>
  <c r="T194" i="2" s="1"/>
  <c r="R210" i="2"/>
  <c r="T210" i="2" s="1"/>
  <c r="R86" i="2"/>
  <c r="T86" i="2" s="1"/>
  <c r="R144" i="2"/>
  <c r="T144" i="2" s="1"/>
  <c r="S224" i="2"/>
  <c r="S238" i="2"/>
  <c r="R96" i="2"/>
  <c r="T96" i="2" s="1"/>
  <c r="Q116" i="2"/>
  <c r="Q81" i="2"/>
  <c r="S181" i="2"/>
  <c r="R183" i="2"/>
  <c r="T183" i="2" s="1"/>
  <c r="Q199" i="2"/>
  <c r="S243" i="2"/>
  <c r="R236" i="2"/>
  <c r="T236" i="2" s="1"/>
  <c r="R238" i="2"/>
  <c r="T238" i="2" s="1"/>
  <c r="S163" i="2"/>
  <c r="S82" i="2"/>
  <c r="R147" i="2"/>
  <c r="T147" i="2" s="1"/>
  <c r="Q181" i="2"/>
  <c r="R218" i="2"/>
  <c r="T218" i="2" s="1"/>
  <c r="R224" i="2"/>
  <c r="T224" i="2" s="1"/>
  <c r="Q238" i="2"/>
  <c r="Q94" i="2"/>
  <c r="R124" i="2"/>
  <c r="T124" i="2" s="1"/>
  <c r="R85" i="2"/>
  <c r="T85" i="2" s="1"/>
  <c r="S86" i="2"/>
  <c r="R83" i="2"/>
  <c r="T83" i="2" s="1"/>
  <c r="R90" i="2"/>
  <c r="T90" i="2" s="1"/>
  <c r="Q163" i="2"/>
  <c r="Q175" i="2"/>
  <c r="Q183" i="2"/>
  <c r="Q182" i="2"/>
  <c r="Q194" i="2"/>
  <c r="S223" i="2"/>
  <c r="S230" i="2"/>
  <c r="S232" i="2"/>
  <c r="S237" i="2"/>
  <c r="S85" i="2"/>
  <c r="S83" i="2"/>
  <c r="S90" i="2"/>
  <c r="S169" i="2"/>
  <c r="S180" i="2"/>
  <c r="Q202" i="2"/>
  <c r="S210" i="2"/>
  <c r="Q236" i="2"/>
  <c r="S84" i="2"/>
  <c r="R180" i="2"/>
  <c r="T180" i="2" s="1"/>
  <c r="S194" i="2"/>
  <c r="R169" i="2"/>
  <c r="T169" i="2" s="1"/>
  <c r="Q210" i="2"/>
  <c r="S222" i="2"/>
  <c r="S175" i="2"/>
  <c r="S183" i="2"/>
  <c r="S89" i="2"/>
  <c r="S166" i="2"/>
  <c r="S199" i="2"/>
  <c r="Q243" i="2"/>
  <c r="S250" i="2"/>
  <c r="Q213" i="2"/>
  <c r="S236" i="2"/>
  <c r="Q135" i="2"/>
  <c r="R84" i="2"/>
  <c r="T84" i="2" s="1"/>
  <c r="Q82" i="2"/>
  <c r="Q89" i="2"/>
  <c r="Q86" i="2"/>
  <c r="Q83" i="2"/>
  <c r="Q90" i="2"/>
  <c r="S119" i="2"/>
  <c r="S125" i="2"/>
  <c r="S127" i="2"/>
  <c r="R119" i="2"/>
  <c r="T119" i="2" s="1"/>
  <c r="R125" i="2"/>
  <c r="R127" i="2"/>
  <c r="T127" i="2" s="1"/>
  <c r="S95" i="2"/>
  <c r="S102" i="2"/>
  <c r="R104" i="2"/>
  <c r="T104" i="2" s="1"/>
  <c r="S105" i="2"/>
  <c r="Q117" i="2"/>
  <c r="R95" i="2"/>
  <c r="T95" i="2" s="1"/>
  <c r="R102" i="2"/>
  <c r="T102" i="2" s="1"/>
  <c r="R105" i="2"/>
  <c r="T105" i="2" s="1"/>
  <c r="R116" i="2"/>
  <c r="T116" i="2" s="1"/>
  <c r="Q96" i="2"/>
  <c r="R44" i="2"/>
  <c r="R94" i="2"/>
  <c r="T94" i="2" s="1"/>
  <c r="R117" i="2"/>
  <c r="T117" i="2" s="1"/>
  <c r="S104" i="2"/>
  <c r="S124" i="2"/>
  <c r="S68" i="2"/>
  <c r="Q95" i="2"/>
  <c r="Q102" i="2"/>
  <c r="S116" i="2"/>
  <c r="R68" i="2"/>
  <c r="T68" i="2" s="1"/>
  <c r="S96" i="2"/>
  <c r="Q104" i="2"/>
  <c r="S117" i="2"/>
  <c r="Q124" i="2"/>
  <c r="Q125" i="2"/>
  <c r="Q119" i="2"/>
  <c r="Q105" i="2"/>
  <c r="S143" i="2"/>
  <c r="R128" i="2"/>
  <c r="T128" i="2" s="1"/>
  <c r="R132" i="2"/>
  <c r="T132" i="2" s="1"/>
  <c r="S244" i="2"/>
  <c r="Q68" i="2"/>
  <c r="S132" i="2"/>
  <c r="S128" i="2"/>
  <c r="S44" i="2"/>
  <c r="Q49" i="2"/>
  <c r="Q128" i="2"/>
  <c r="R49" i="2"/>
  <c r="S49" i="2"/>
  <c r="R52" i="2"/>
  <c r="T52" i="2" s="1"/>
  <c r="Q52" i="2"/>
  <c r="S52" i="2"/>
  <c r="S61" i="2"/>
  <c r="S31" i="2"/>
  <c r="T125" i="2" l="1"/>
  <c r="T49" i="2"/>
  <c r="T44" i="2"/>
  <c r="R244" i="2" l="1"/>
  <c r="T244" i="2" s="1"/>
  <c r="R61" i="2" l="1"/>
  <c r="R31" i="2"/>
  <c r="T61" i="2" l="1"/>
  <c r="T31" i="2"/>
  <c r="R143" i="2"/>
  <c r="T143" i="2" l="1"/>
  <c r="M42" i="2"/>
  <c r="M263" i="2" s="1"/>
  <c r="N42" i="2"/>
  <c r="N263" i="2" s="1"/>
  <c r="O42" i="2"/>
  <c r="O263" i="2" s="1"/>
  <c r="P42" i="2"/>
  <c r="P263" i="2" s="1"/>
  <c r="Q42" i="2" l="1"/>
  <c r="Q263" i="2" s="1"/>
  <c r="R42" i="2"/>
  <c r="R263" i="2" s="1"/>
  <c r="S42" i="2"/>
  <c r="S263" i="2" s="1"/>
  <c r="T42" i="2" l="1"/>
  <c r="T263" i="2" s="1"/>
</calcChain>
</file>

<file path=xl/sharedStrings.xml><?xml version="1.0" encoding="utf-8"?>
<sst xmlns="http://schemas.openxmlformats.org/spreadsheetml/2006/main" count="2068" uniqueCount="436">
  <si>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</si>
  <si>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</si>
  <si>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</si>
  <si>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</si>
  <si>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</si>
  <si>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</si>
  <si>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</si>
  <si>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</si>
  <si>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</si>
  <si>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</si>
  <si>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</si>
  <si>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</si>
  <si>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</si>
  <si>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</si>
  <si>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</si>
  <si>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</si>
  <si>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</si>
  <si>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</si>
  <si>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</si>
  <si>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</si>
  <si>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</si>
  <si>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</si>
  <si>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</si>
  <si>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</si>
  <si>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</si>
  <si>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</si>
  <si>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</si>
  <si>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</si>
  <si>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</si>
  <si>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</si>
  <si>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</si>
  <si>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</si>
  <si>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</si>
  <si>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</si>
  <si>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</si>
  <si>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</si>
  <si>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</si>
  <si>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</si>
  <si>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</si>
  <si>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</si>
  <si>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</si>
  <si>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</si>
  <si>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</si>
  <si>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</si>
  <si>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</si>
  <si>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</si>
  <si>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</si>
  <si>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</si>
  <si>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</si>
  <si>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</si>
  <si>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</si>
  <si>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</si>
  <si>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</si>
  <si>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</si>
  <si>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</si>
  <si>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</si>
  <si>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</si>
  <si>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</si>
  <si>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</si>
  <si>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</si>
  <si>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</si>
  <si>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</si>
  <si>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</si>
  <si>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</si>
  <si>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</si>
  <si>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</si>
  <si>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</si>
  <si>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</si>
  <si>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</si>
  <si>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</si>
  <si>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</si>
  <si>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</si>
  <si>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</si>
  <si>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</si>
  <si>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</si>
  <si>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</si>
  <si>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</si>
  <si>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</si>
  <si>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</si>
  <si>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</si>
  <si>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</si>
  <si>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</si>
  <si>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</si>
  <si>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</si>
  <si>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</si>
  <si>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</si>
  <si>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</si>
  <si>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</si>
  <si>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</si>
  <si>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</si>
  <si>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</si>
  <si>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</si>
  <si>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</si>
  <si>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</si>
  <si>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</si>
  <si>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</si>
  <si>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</si>
  <si>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</si>
  <si>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</si>
  <si>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</si>
  <si>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</si>
  <si>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</si>
  <si>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</si>
  <si>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</si>
  <si>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</si>
  <si>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</si>
  <si>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</si>
  <si>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</si>
  <si>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</si>
  <si>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</si>
  <si>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</si>
  <si>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</si>
  <si>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</si>
  <si>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</si>
  <si>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</si>
  <si>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</si>
  <si>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</si>
  <si>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</si>
  <si>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</si>
  <si>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</si>
  <si>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</si>
  <si>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</si>
  <si>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</si>
  <si>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</si>
  <si>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</si>
  <si>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</si>
  <si>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</si>
  <si>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</si>
  <si>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</si>
  <si>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</si>
  <si>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</si>
  <si>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</si>
  <si>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</si>
  <si>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</si>
  <si>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</si>
  <si>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</si>
  <si>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</si>
  <si>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</si>
  <si>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</si>
  <si>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</si>
  <si>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</si>
  <si>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</si>
  <si>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</si>
  <si>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</si>
  <si>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</si>
  <si>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</si>
  <si>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</si>
  <si>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</si>
  <si>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</si>
  <si>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</si>
  <si>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</si>
  <si>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</si>
  <si>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</si>
  <si>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</si>
  <si>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</si>
  <si>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</si>
  <si>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</si>
  <si>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</si>
  <si>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</si>
  <si>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</si>
  <si>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</si>
  <si>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</si>
  <si>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</si>
  <si>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</si>
  <si>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</si>
  <si>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</si>
  <si>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</si>
  <si>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</si>
  <si>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</si>
  <si>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</si>
  <si>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</si>
  <si>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</si>
  <si>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</si>
  <si>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</si>
  <si>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</si>
  <si>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</si>
  <si>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</si>
  <si>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</si>
  <si>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</si>
  <si>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</si>
  <si>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</si>
  <si>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</si>
  <si>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</si>
  <si>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</si>
  <si>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</si>
  <si>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</si>
  <si>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</si>
  <si>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</si>
  <si>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</si>
  <si>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</si>
  <si>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</si>
  <si>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</si>
  <si>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</si>
  <si>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</si>
  <si>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</si>
  <si>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</si>
  <si>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</si>
  <si>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</si>
  <si>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</si>
  <si>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</si>
  <si>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</si>
  <si>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</si>
  <si>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</si>
  <si>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</si>
  <si>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</si>
  <si>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</si>
  <si>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</si>
  <si>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</si>
  <si>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</si>
  <si>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</si>
  <si>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</si>
  <si>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</si>
  <si>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</si>
  <si>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</si>
  <si>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</si>
  <si>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</si>
  <si>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</si>
  <si>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</si>
  <si>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</si>
  <si>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</si>
  <si>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</si>
  <si>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</si>
  <si>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</si>
  <si>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</si>
  <si>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</si>
  <si>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</si>
  <si>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</si>
  <si>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</si>
  <si>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</si>
  <si>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</si>
  <si>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</si>
  <si>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</si>
  <si>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</si>
  <si>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</si>
  <si>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</si>
  <si>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</si>
  <si>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</si>
  <si>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</si>
  <si>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</si>
  <si>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</si>
  <si>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</si>
  <si>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</si>
  <si>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</si>
  <si>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</si>
  <si>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</si>
  <si>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</si>
  <si>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</si>
  <si>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</si>
  <si>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</si>
  <si>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</si>
  <si>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</si>
  <si>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</si>
  <si>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</si>
  <si>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</si>
  <si>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</si>
  <si>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</si>
  <si>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</si>
  <si>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</si>
  <si>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</si>
  <si>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</si>
  <si>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</si>
  <si>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</si>
  <si>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</si>
  <si>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</si>
  <si>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</si>
  <si>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</si>
  <si>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</si>
  <si>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</si>
  <si>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</si>
  <si>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</si>
  <si>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</si>
  <si>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</si>
  <si>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</si>
  <si>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</si>
  <si>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</si>
  <si>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</si>
  <si>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</si>
  <si>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</si>
  <si>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</si>
  <si>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</si>
  <si>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</si>
  <si>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</si>
  <si>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</si>
  <si>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</si>
  <si>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</si>
  <si>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</si>
  <si>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</si>
  <si>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</si>
  <si>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</si>
  <si>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</si>
  <si>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</si>
  <si>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</si>
  <si>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</si>
  <si>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</si>
  <si>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</si>
  <si>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</si>
  <si>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</si>
  <si>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</si>
  <si>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</si>
  <si>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</si>
  <si>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</si>
  <si>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</si>
  <si>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</si>
  <si>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</si>
  <si>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</si>
  <si>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</si>
  <si>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</si>
  <si>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</si>
  <si>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</si>
  <si>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</si>
  <si>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</si>
  <si>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</si>
  <si>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</si>
  <si>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</si>
  <si>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</si>
  <si>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</si>
  <si>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</si>
  <si>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</si>
  <si>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</si>
  <si>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</si>
  <si>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</si>
  <si>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</si>
  <si>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</si>
  <si>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</si>
  <si>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</si>
  <si>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</si>
  <si>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</si>
  <si>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</si>
  <si>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</si>
  <si>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</si>
  <si>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</si>
  <si>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</si>
  <si>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</si>
  <si>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</si>
  <si>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</si>
  <si>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</si>
  <si>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</si>
  <si>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</si>
  <si>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</si>
  <si>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</si>
  <si>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</si>
  <si>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</si>
  <si>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</si>
  <si>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</si>
  <si>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</si>
  <si>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</si>
  <si>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</si>
  <si>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</si>
  <si>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</si>
  <si>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</si>
  <si>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</si>
  <si>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</si>
  <si>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</si>
  <si>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</si>
  <si>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</si>
  <si>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</si>
  <si>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</si>
  <si>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</si>
  <si>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</si>
  <si>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</si>
  <si>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</si>
  <si>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</si>
  <si>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</si>
  <si>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</si>
  <si>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</si>
  <si>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</si>
  <si>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</si>
  <si>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</si>
  <si>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</si>
  <si>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</si>
  <si>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</si>
  <si>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</si>
  <si>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</si>
  <si>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</si>
  <si>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</si>
  <si>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</si>
  <si>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</si>
  <si>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</si>
  <si>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</si>
  <si>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</si>
  <si>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</si>
  <si>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</si>
  <si>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</si>
  <si>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</si>
  <si>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</si>
  <si>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</si>
  <si>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</si>
  <si>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</si>
  <si>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</si>
  <si>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</si>
  <si>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</si>
  <si>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</si>
  <si>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</si>
  <si>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</si>
  <si>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</si>
  <si>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</si>
  <si>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</si>
  <si>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</si>
  <si>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</si>
  <si>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</si>
  <si>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</si>
  <si>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</si>
  <si>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</si>
  <si>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</si>
  <si>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</si>
  <si>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</si>
  <si>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</si>
  <si>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</si>
  <si>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</si>
  <si>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</si>
  <si>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</si>
  <si>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</si>
  <si>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</si>
  <si>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</si>
  <si>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</si>
  <si>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</si>
  <si>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</si>
  <si>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</si>
  <si>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</si>
  <si>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</si>
  <si>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</si>
  <si>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</si>
  <si>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</si>
  <si>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</si>
  <si>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</si>
  <si>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</si>
  <si>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</si>
  <si>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</si>
  <si>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</si>
  <si>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</si>
  <si>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</si>
  <si>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</si>
  <si>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</si>
  <si>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</si>
  <si>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Correspondiente al mes de Julio del 2024</t>
  </si>
  <si>
    <r>
      <t xml:space="preserve">Nómina Personal </t>
    </r>
    <r>
      <rPr>
        <u/>
        <sz val="20"/>
        <rFont val="Calibri"/>
        <family val="2"/>
        <scheme val="minor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</si>
</sst>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6"/>
      <color theme="1"/>
      <name val="Book Antiqua"/>
      <family val="1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14"/>
      <name val="Century Gothic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11" xfId="0" applyFont="1" applyBorder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4" fontId="22" fillId="33" borderId="0" xfId="0" applyNumberFormat="1" applyFont="1" applyFill="1" applyAlignment="1">
      <alignment vertical="center"/>
    </xf>
    <xf numFmtId="0" fontId="20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43" fontId="0" fillId="0" borderId="12" xfId="42" applyFont="1" applyFill="1" applyBorder="1" applyAlignment="1">
      <alignment vertical="center"/>
    </xf>
    <xf numFmtId="4" fontId="20" fillId="33" borderId="12" xfId="0" applyNumberFormat="1" applyFont="1" applyFill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43" fontId="20" fillId="0" borderId="12" xfId="42" applyFont="1" applyFill="1" applyBorder="1" applyAlignment="1">
      <alignment vertical="center"/>
    </xf>
    <xf numFmtId="49" fontId="20" fillId="0" borderId="12" xfId="0" applyNumberFormat="1" applyFont="1" applyBorder="1" applyAlignment="1">
      <alignment horizontal="right" vertical="center"/>
    </xf>
    <xf numFmtId="49" fontId="20" fillId="33" borderId="12" xfId="0" applyNumberFormat="1" applyFont="1" applyFill="1" applyBorder="1" applyAlignment="1">
      <alignment horizontal="right" vertical="center"/>
    </xf>
    <xf numFmtId="2" fontId="20" fillId="33" borderId="12" xfId="42" applyNumberFormat="1" applyFont="1" applyFill="1" applyBorder="1" applyAlignment="1">
      <alignment vertical="center"/>
    </xf>
    <xf numFmtId="43" fontId="20" fillId="33" borderId="12" xfId="42" applyFont="1" applyFill="1" applyBorder="1" applyAlignment="1">
      <alignment vertical="center"/>
    </xf>
    <xf numFmtId="43" fontId="20" fillId="0" borderId="12" xfId="42" applyFont="1" applyBorder="1" applyAlignment="1">
      <alignment vertical="center"/>
    </xf>
    <xf numFmtId="43" fontId="20" fillId="0" borderId="12" xfId="42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64" fontId="20" fillId="33" borderId="12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vertical="center" wrapText="1"/>
    </xf>
    <xf numFmtId="43" fontId="20" fillId="33" borderId="0" xfId="0" applyNumberFormat="1" applyFont="1" applyFill="1" applyAlignment="1">
      <alignment vertical="center" wrapText="1"/>
    </xf>
    <xf numFmtId="4" fontId="20" fillId="33" borderId="0" xfId="0" applyNumberFormat="1" applyFont="1" applyFill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vertical="center"/>
    </xf>
    <xf numFmtId="0" fontId="28" fillId="34" borderId="12" xfId="0" applyFont="1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43" fontId="14" fillId="33" borderId="0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33" borderId="0" xfId="0" applyFont="1" applyFill="1" applyAlignment="1">
      <alignment vertical="center" wrapText="1"/>
    </xf>
    <xf numFmtId="0" fontId="31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4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3" fontId="0" fillId="33" borderId="0" xfId="0" applyNumberFormat="1" applyFill="1" applyAlignment="1">
      <alignment vertical="center"/>
    </xf>
    <xf numFmtId="43" fontId="32" fillId="0" borderId="0" xfId="42" applyFont="1" applyBorder="1" applyAlignment="1">
      <alignment horizontal="center" vertical="center"/>
    </xf>
    <xf numFmtId="43" fontId="31" fillId="33" borderId="0" xfId="42" applyFont="1" applyFill="1" applyBorder="1" applyAlignment="1">
      <alignment vertical="center"/>
    </xf>
    <xf numFmtId="0" fontId="29" fillId="33" borderId="0" xfId="0" applyFont="1" applyFill="1" applyAlignment="1">
      <alignment vertical="center"/>
    </xf>
    <xf numFmtId="43" fontId="29" fillId="33" borderId="0" xfId="0" applyNumberFormat="1" applyFont="1" applyFill="1" applyAlignment="1">
      <alignment vertical="center"/>
    </xf>
    <xf numFmtId="4" fontId="29" fillId="33" borderId="0" xfId="0" applyNumberFormat="1" applyFont="1" applyFill="1" applyAlignment="1">
      <alignment vertical="center"/>
    </xf>
    <xf numFmtId="0" fontId="29" fillId="33" borderId="0" xfId="0" applyFont="1" applyFill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 wrapText="1"/>
    </xf>
    <xf numFmtId="4" fontId="0" fillId="0" borderId="0" xfId="0" applyNumberFormat="1"/>
    <xf numFmtId="0" fontId="21" fillId="33" borderId="13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0" fillId="0" borderId="14" xfId="0" applyBorder="1"/>
    <xf numFmtId="0" fontId="20" fillId="0" borderId="14" xfId="0" applyFont="1" applyBorder="1"/>
    <xf numFmtId="0" fontId="28" fillId="34" borderId="12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21" fillId="34" borderId="12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2246457</xdr:colOff>
      <xdr:row>0</xdr:row>
      <xdr:rowOff>150812</xdr:rowOff>
    </xdr:from>
    <xdr:to>
      <xdr:col>8</xdr:col>
      <xdr:colOff>63500</xdr:colOff>
      <xdr:row>3</xdr:row>
      <xdr:rowOff>80691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890520" y="150812"/>
          <a:ext cx="4341668" cy="2287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12</xdr:col>
      <xdr:colOff>876301</xdr:colOff>
      <xdr:row>275</xdr:row>
      <xdr:rowOff>171450</xdr:rowOff>
    </xdr:from>
    <xdr:to>
      <xdr:col>16</xdr:col>
      <xdr:colOff>800100</xdr:colOff>
      <xdr:row>280</xdr:row>
      <xdr:rowOff>19049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E0329972-1A55-4B8F-BC2A-3306C82F339F}"/>
            </a:ext>
          </a:extLst>
        </xdr:cNvPr>
        <xdr:cNvSpPr/>
      </xdr:nvSpPr>
      <xdr:spPr>
        <a:xfrm>
          <a:off x="22536151" y="171707175"/>
          <a:ext cx="3733799" cy="990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409575</xdr:colOff>
      <xdr:row>275</xdr:row>
      <xdr:rowOff>136525</xdr:rowOff>
    </xdr:from>
    <xdr:to>
      <xdr:col>1</xdr:col>
      <xdr:colOff>3413124</xdr:colOff>
      <xdr:row>279</xdr:row>
      <xdr:rowOff>107950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F6F7E371-2D3E-4DE4-B4F4-69D5EAB5511A}"/>
            </a:ext>
          </a:extLst>
        </xdr:cNvPr>
        <xdr:cNvSpPr/>
      </xdr:nvSpPr>
      <xdr:spPr>
        <a:xfrm>
          <a:off x="409575" y="171672250"/>
          <a:ext cx="3365499" cy="847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4779962</xdr:colOff>
      <xdr:row>275</xdr:row>
      <xdr:rowOff>88219</xdr:rowOff>
    </xdr:from>
    <xdr:to>
      <xdr:col>5</xdr:col>
      <xdr:colOff>823911</xdr:colOff>
      <xdr:row>279</xdr:row>
      <xdr:rowOff>17463</xdr:rowOff>
    </xdr:to>
    <xdr:sp macro="" textlink="">
      <xdr:nvSpPr>
        <xdr:cNvPr id="8" name="Rectángulo 15">
          <a:extLst>
            <a:ext uri="{FF2B5EF4-FFF2-40B4-BE49-F238E27FC236}">
              <a16:creationId xmlns:a16="http://schemas.microsoft.com/office/drawing/2014/main" id="{25553239-4AC2-472A-B2AD-A47650683FEB}"/>
            </a:ext>
          </a:extLst>
        </xdr:cNvPr>
        <xdr:cNvSpPr/>
      </xdr:nvSpPr>
      <xdr:spPr>
        <a:xfrm>
          <a:off x="9580562" y="171623944"/>
          <a:ext cx="4197349" cy="8055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B284"/>
  <sheetViews>
    <sheetView tabSelected="1" zoomScale="48" zoomScaleNormal="48" zoomScaleSheetLayoutView="40" zoomScalePageLayoutView="25" workbookViewId="0">
      <selection activeCell="W14" sqref="W14"/>
    </sheetView>
  </sheetViews>
  <sheetFormatPr defaultColWidth="11.42578125" defaultRowHeight="16.5" x14ac:dyDescent="0.25"/>
  <cols>
    <col min="1" max="1" width="7.85546875" style="3" customWidth="1"/>
    <col min="2" max="2" width="56" style="1" customWidth="1"/>
    <col min="3" max="3" width="17.140625" style="46" customWidth="1"/>
    <col min="4" max="4" width="63.5703125" style="4" customWidth="1"/>
    <col min="5" max="5" width="50.85546875" style="4" customWidth="1"/>
    <col min="6" max="6" width="17" style="3" customWidth="1"/>
    <col min="7" max="8" width="14.85546875" style="3" customWidth="1"/>
    <col min="9" max="9" width="15.28515625" style="2" customWidth="1"/>
    <col min="10" max="10" width="14.140625" style="2" customWidth="1"/>
    <col min="11" max="11" width="11.5703125" style="1" customWidth="1"/>
    <col min="12" max="12" width="14.42578125" style="2" customWidth="1"/>
    <col min="13" max="14" width="14.42578125" style="1" customWidth="1"/>
    <col min="15" max="15" width="14.42578125" style="2" customWidth="1"/>
    <col min="16" max="16" width="14.42578125" style="1" customWidth="1"/>
    <col min="17" max="17" width="12.28515625" style="1" customWidth="1"/>
    <col min="18" max="18" width="14.7109375" style="1" customWidth="1"/>
    <col min="19" max="19" width="14.85546875" style="1" customWidth="1"/>
    <col min="20" max="20" width="14.7109375" style="1" customWidth="1"/>
    <col min="21" max="21" width="12.28515625" style="1" customWidth="1"/>
    <col min="22" max="859" width="11.42578125" style="1"/>
    <col min="860" max="860" width="11.42578125" style="92"/>
    <col min="861" max="16384" width="11.42578125" style="1"/>
  </cols>
  <sheetData>
    <row r="1" spans="1:860" ht="155.2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860" s="102" customFormat="1" ht="15" customHeight="1" x14ac:dyDescent="0.25"/>
    <row r="3" spans="1:860" s="102" customFormat="1" ht="15" customHeight="1" x14ac:dyDescent="0.25"/>
    <row r="4" spans="1:860" ht="26.25" x14ac:dyDescent="0.25">
      <c r="A4" s="101" t="s">
        <v>435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860" ht="31.5" customHeight="1" x14ac:dyDescent="0.25">
      <c r="A5" s="101" t="s">
        <v>434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860" s="21" customFormat="1" ht="41.25" customHeight="1" x14ac:dyDescent="0.25">
      <c r="A6" s="95" t="s">
        <v>2</v>
      </c>
      <c r="B6" s="95" t="s">
        <v>0</v>
      </c>
      <c r="C6" s="95" t="s">
        <v>277</v>
      </c>
      <c r="D6" s="95" t="s">
        <v>3</v>
      </c>
      <c r="E6" s="95" t="s">
        <v>39</v>
      </c>
      <c r="F6" s="96" t="s">
        <v>280</v>
      </c>
      <c r="G6" s="95" t="s">
        <v>27</v>
      </c>
      <c r="H6" s="95" t="s">
        <v>28</v>
      </c>
      <c r="I6" s="95" t="s">
        <v>4</v>
      </c>
      <c r="J6" s="95" t="s">
        <v>38</v>
      </c>
      <c r="K6" s="95" t="s">
        <v>40</v>
      </c>
      <c r="L6" s="96" t="s">
        <v>5</v>
      </c>
      <c r="M6" s="96"/>
      <c r="N6" s="96"/>
      <c r="O6" s="96"/>
      <c r="P6" s="96"/>
      <c r="Q6" s="96"/>
      <c r="R6" s="95" t="s">
        <v>6</v>
      </c>
      <c r="S6" s="95"/>
      <c r="T6" s="95" t="s">
        <v>37</v>
      </c>
      <c r="U6" s="95" t="s">
        <v>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92"/>
    </row>
    <row r="7" spans="1:860" s="21" customFormat="1" ht="43.5" customHeight="1" x14ac:dyDescent="0.25">
      <c r="A7" s="95"/>
      <c r="B7" s="95"/>
      <c r="C7" s="95"/>
      <c r="D7" s="95"/>
      <c r="E7" s="95"/>
      <c r="F7" s="96"/>
      <c r="G7" s="96"/>
      <c r="H7" s="96"/>
      <c r="I7" s="95"/>
      <c r="J7" s="95"/>
      <c r="K7" s="95"/>
      <c r="L7" s="95" t="s">
        <v>8</v>
      </c>
      <c r="M7" s="95"/>
      <c r="N7" s="95" t="s">
        <v>31</v>
      </c>
      <c r="O7" s="95" t="s">
        <v>9</v>
      </c>
      <c r="P7" s="95"/>
      <c r="Q7" s="95" t="s">
        <v>34</v>
      </c>
      <c r="R7" s="95" t="s">
        <v>35</v>
      </c>
      <c r="S7" s="95" t="s">
        <v>36</v>
      </c>
      <c r="T7" s="95"/>
      <c r="U7" s="9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92"/>
    </row>
    <row r="8" spans="1:860" s="21" customFormat="1" ht="67.5" customHeight="1" x14ac:dyDescent="0.25">
      <c r="A8" s="95"/>
      <c r="B8" s="95"/>
      <c r="C8" s="95"/>
      <c r="D8" s="95"/>
      <c r="E8" s="95"/>
      <c r="F8" s="96"/>
      <c r="G8" s="96"/>
      <c r="H8" s="96"/>
      <c r="I8" s="95"/>
      <c r="J8" s="95"/>
      <c r="K8" s="95"/>
      <c r="L8" s="62" t="s">
        <v>29</v>
      </c>
      <c r="M8" s="62" t="s">
        <v>30</v>
      </c>
      <c r="N8" s="95"/>
      <c r="O8" s="62" t="s">
        <v>32</v>
      </c>
      <c r="P8" s="62" t="s">
        <v>33</v>
      </c>
      <c r="Q8" s="95"/>
      <c r="R8" s="95"/>
      <c r="S8" s="95"/>
      <c r="T8" s="95"/>
      <c r="U8" s="9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92"/>
    </row>
    <row r="9" spans="1:860" s="2" customFormat="1" ht="30" customHeight="1" x14ac:dyDescent="0.25">
      <c r="A9" s="38">
        <v>1</v>
      </c>
      <c r="B9" s="24" t="s">
        <v>394</v>
      </c>
      <c r="C9" s="47" t="s">
        <v>278</v>
      </c>
      <c r="D9" s="22" t="s">
        <v>348</v>
      </c>
      <c r="E9" s="25" t="s">
        <v>96</v>
      </c>
      <c r="F9" s="38" t="s">
        <v>261</v>
      </c>
      <c r="G9" s="52" t="s">
        <v>262</v>
      </c>
      <c r="H9" s="52" t="s">
        <v>262</v>
      </c>
      <c r="I9" s="36">
        <v>40000</v>
      </c>
      <c r="J9" s="39">
        <v>442.65</v>
      </c>
      <c r="K9" s="39">
        <v>25</v>
      </c>
      <c r="L9" s="35">
        <f t="shared" ref="L9" si="0">I9*2.87%</f>
        <v>1148</v>
      </c>
      <c r="M9" s="36">
        <f t="shared" ref="M9" si="1">I9*7.1%</f>
        <v>2839.9999999999995</v>
      </c>
      <c r="N9" s="36">
        <f t="shared" ref="N9" si="2">I9*1.1%</f>
        <v>440.00000000000006</v>
      </c>
      <c r="O9" s="35">
        <f t="shared" ref="O9" si="3">I9*3.04%</f>
        <v>1216</v>
      </c>
      <c r="P9" s="36">
        <f t="shared" ref="P9:P10" si="4">I9*7.09%</f>
        <v>2836</v>
      </c>
      <c r="Q9" s="36">
        <f t="shared" ref="Q9:Q10" si="5">+L9+O9</f>
        <v>2364</v>
      </c>
      <c r="R9" s="36">
        <f t="shared" ref="R9:R11" si="6">SUM(J9+K9+L9+O9)</f>
        <v>2831.65</v>
      </c>
      <c r="S9" s="36">
        <f t="shared" ref="S9:S10" si="7">SUM(M9+N9+P9)</f>
        <v>6116</v>
      </c>
      <c r="T9" s="36">
        <f t="shared" ref="T9:T10" si="8">I9-R9</f>
        <v>37168.35</v>
      </c>
      <c r="U9" s="40" t="s">
        <v>349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92"/>
    </row>
    <row r="10" spans="1:860" s="2" customFormat="1" ht="30" customHeight="1" x14ac:dyDescent="0.25">
      <c r="A10" s="38">
        <v>2</v>
      </c>
      <c r="B10" s="24" t="s">
        <v>378</v>
      </c>
      <c r="C10" s="47" t="s">
        <v>278</v>
      </c>
      <c r="D10" s="22" t="s">
        <v>348</v>
      </c>
      <c r="E10" s="25" t="s">
        <v>99</v>
      </c>
      <c r="F10" s="38" t="s">
        <v>261</v>
      </c>
      <c r="G10" s="52" t="s">
        <v>262</v>
      </c>
      <c r="H10" s="52" t="s">
        <v>262</v>
      </c>
      <c r="I10" s="36">
        <v>45000</v>
      </c>
      <c r="J10" s="39">
        <v>1148.33</v>
      </c>
      <c r="K10" s="39">
        <v>25</v>
      </c>
      <c r="L10" s="35">
        <v>1291.5</v>
      </c>
      <c r="M10" s="36">
        <f t="shared" ref="M10:M59" si="9">I10*7.1%</f>
        <v>3194.9999999999995</v>
      </c>
      <c r="N10" s="36"/>
      <c r="O10" s="35">
        <v>1368</v>
      </c>
      <c r="P10" s="36">
        <f t="shared" si="4"/>
        <v>3190.5</v>
      </c>
      <c r="Q10" s="36">
        <f t="shared" si="5"/>
        <v>2659.5</v>
      </c>
      <c r="R10" s="36">
        <f t="shared" si="6"/>
        <v>3832.83</v>
      </c>
      <c r="S10" s="36">
        <f t="shared" si="7"/>
        <v>6385.5</v>
      </c>
      <c r="T10" s="36">
        <f t="shared" si="8"/>
        <v>41167.17</v>
      </c>
      <c r="U10" s="40" t="s">
        <v>349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92"/>
    </row>
    <row r="11" spans="1:860" s="2" customFormat="1" ht="30" customHeight="1" x14ac:dyDescent="0.25">
      <c r="A11" s="38">
        <v>3</v>
      </c>
      <c r="B11" s="22" t="s">
        <v>429</v>
      </c>
      <c r="C11" s="38" t="s">
        <v>279</v>
      </c>
      <c r="D11" s="22" t="s">
        <v>45</v>
      </c>
      <c r="E11" s="22" t="s">
        <v>144</v>
      </c>
      <c r="F11" s="38" t="s">
        <v>261</v>
      </c>
      <c r="G11" s="52" t="s">
        <v>262</v>
      </c>
      <c r="H11" s="52" t="s">
        <v>262</v>
      </c>
      <c r="I11" s="36">
        <v>100000</v>
      </c>
      <c r="J11" s="36">
        <v>12105.37</v>
      </c>
      <c r="K11" s="36">
        <v>25</v>
      </c>
      <c r="L11" s="35">
        <f t="shared" ref="L11" si="10">I11*2.87%</f>
        <v>2870</v>
      </c>
      <c r="M11" s="36">
        <f t="shared" si="9"/>
        <v>7099.9999999999991</v>
      </c>
      <c r="N11" s="36">
        <f t="shared" ref="N11:N59" si="11">I11*1.1%</f>
        <v>1100</v>
      </c>
      <c r="O11" s="35">
        <f t="shared" ref="O11:O54" si="12">I11*3.04%</f>
        <v>3040</v>
      </c>
      <c r="P11" s="36">
        <f t="shared" ref="P11:P59" si="13">I11*7.09%</f>
        <v>7090.0000000000009</v>
      </c>
      <c r="Q11" s="36">
        <f t="shared" ref="Q11:Q59" si="14">+L11+O11</f>
        <v>5910</v>
      </c>
      <c r="R11" s="36">
        <f t="shared" si="6"/>
        <v>18040.370000000003</v>
      </c>
      <c r="S11" s="36">
        <f t="shared" ref="S11:S59" si="15">SUM(M11+N11+P11)</f>
        <v>15290</v>
      </c>
      <c r="T11" s="36">
        <f t="shared" ref="T11:T59" si="16">I11-R11</f>
        <v>81959.63</v>
      </c>
      <c r="U11" s="40" t="s">
        <v>349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92"/>
    </row>
    <row r="12" spans="1:860" s="2" customFormat="1" ht="30" customHeight="1" x14ac:dyDescent="0.25">
      <c r="A12" s="38">
        <v>4</v>
      </c>
      <c r="B12" s="22" t="s">
        <v>372</v>
      </c>
      <c r="C12" s="38" t="s">
        <v>278</v>
      </c>
      <c r="D12" s="22" t="s">
        <v>373</v>
      </c>
      <c r="E12" s="22" t="s">
        <v>241</v>
      </c>
      <c r="F12" s="38" t="s">
        <v>261</v>
      </c>
      <c r="G12" s="52" t="s">
        <v>262</v>
      </c>
      <c r="H12" s="52" t="s">
        <v>262</v>
      </c>
      <c r="I12" s="36">
        <v>46000</v>
      </c>
      <c r="J12" s="36">
        <v>1289.46</v>
      </c>
      <c r="K12" s="36">
        <v>25</v>
      </c>
      <c r="L12" s="35">
        <f t="shared" ref="L12:L106" si="17">I12*2.87%</f>
        <v>1320.2</v>
      </c>
      <c r="M12" s="36">
        <f>I12*7.1%</f>
        <v>3265.9999999999995</v>
      </c>
      <c r="N12" s="36">
        <f>I12*1.1%</f>
        <v>506.00000000000006</v>
      </c>
      <c r="O12" s="35">
        <f>I12*3.04%</f>
        <v>1398.4</v>
      </c>
      <c r="P12" s="36">
        <f>I12*7.09%</f>
        <v>3261.4</v>
      </c>
      <c r="Q12" s="36">
        <f>+L12+O12</f>
        <v>2718.6000000000004</v>
      </c>
      <c r="R12" s="36">
        <f>SUM(J12+K12+L12+O12)</f>
        <v>4033.06</v>
      </c>
      <c r="S12" s="36">
        <f>SUM(M12+N12+P12)</f>
        <v>7033.4</v>
      </c>
      <c r="T12" s="36">
        <f>I12-R12</f>
        <v>41966.94</v>
      </c>
      <c r="U12" s="40" t="s">
        <v>349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92"/>
    </row>
    <row r="13" spans="1:860" s="2" customFormat="1" ht="30" customHeight="1" x14ac:dyDescent="0.25">
      <c r="A13" s="38">
        <v>5</v>
      </c>
      <c r="B13" s="22" t="s">
        <v>185</v>
      </c>
      <c r="C13" s="38" t="s">
        <v>278</v>
      </c>
      <c r="D13" s="22" t="s">
        <v>187</v>
      </c>
      <c r="E13" s="22" t="s">
        <v>186</v>
      </c>
      <c r="F13" s="38" t="s">
        <v>261</v>
      </c>
      <c r="G13" s="52" t="s">
        <v>262</v>
      </c>
      <c r="H13" s="52" t="s">
        <v>262</v>
      </c>
      <c r="I13" s="36">
        <v>46000</v>
      </c>
      <c r="J13" s="36">
        <v>1289.46</v>
      </c>
      <c r="K13" s="36">
        <v>25</v>
      </c>
      <c r="L13" s="35">
        <f t="shared" si="17"/>
        <v>1320.2</v>
      </c>
      <c r="M13" s="36">
        <f t="shared" si="9"/>
        <v>3265.9999999999995</v>
      </c>
      <c r="N13" s="36">
        <f t="shared" si="11"/>
        <v>506.00000000000006</v>
      </c>
      <c r="O13" s="35">
        <f t="shared" si="12"/>
        <v>1398.4</v>
      </c>
      <c r="P13" s="36">
        <f t="shared" si="13"/>
        <v>3261.4</v>
      </c>
      <c r="Q13" s="36">
        <f t="shared" si="14"/>
        <v>2718.6000000000004</v>
      </c>
      <c r="R13" s="36">
        <f t="shared" ref="R13:R52" si="18">SUM(J13+K13+L13+O13)</f>
        <v>4033.06</v>
      </c>
      <c r="S13" s="36">
        <f t="shared" si="15"/>
        <v>7033.4</v>
      </c>
      <c r="T13" s="36">
        <f t="shared" si="16"/>
        <v>41966.94</v>
      </c>
      <c r="U13" s="40" t="s">
        <v>349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92"/>
    </row>
    <row r="14" spans="1:860" s="2" customFormat="1" ht="30" customHeight="1" x14ac:dyDescent="0.25">
      <c r="A14" s="38">
        <v>6</v>
      </c>
      <c r="B14" s="22" t="s">
        <v>145</v>
      </c>
      <c r="C14" s="38" t="s">
        <v>278</v>
      </c>
      <c r="D14" s="22" t="s">
        <v>48</v>
      </c>
      <c r="E14" s="22" t="s">
        <v>19</v>
      </c>
      <c r="F14" s="38" t="s">
        <v>261</v>
      </c>
      <c r="G14" s="52" t="s">
        <v>262</v>
      </c>
      <c r="H14" s="52" t="s">
        <v>262</v>
      </c>
      <c r="I14" s="36">
        <v>90000</v>
      </c>
      <c r="J14" s="36">
        <v>9753.1200000000008</v>
      </c>
      <c r="K14" s="36">
        <v>25</v>
      </c>
      <c r="L14" s="35">
        <f t="shared" si="17"/>
        <v>2583</v>
      </c>
      <c r="M14" s="36">
        <f t="shared" si="9"/>
        <v>6389.9999999999991</v>
      </c>
      <c r="N14" s="36">
        <f t="shared" si="11"/>
        <v>990.00000000000011</v>
      </c>
      <c r="O14" s="35">
        <f t="shared" si="12"/>
        <v>2736</v>
      </c>
      <c r="P14" s="36">
        <f t="shared" si="13"/>
        <v>6381</v>
      </c>
      <c r="Q14" s="36">
        <f t="shared" si="14"/>
        <v>5319</v>
      </c>
      <c r="R14" s="36">
        <f t="shared" si="18"/>
        <v>15097.12</v>
      </c>
      <c r="S14" s="36">
        <f t="shared" si="15"/>
        <v>13761</v>
      </c>
      <c r="T14" s="36">
        <f t="shared" si="16"/>
        <v>74902.880000000005</v>
      </c>
      <c r="U14" s="40" t="s">
        <v>349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92"/>
    </row>
    <row r="15" spans="1:860" s="2" customFormat="1" ht="30" customHeight="1" x14ac:dyDescent="0.25">
      <c r="A15" s="38">
        <v>7</v>
      </c>
      <c r="B15" s="22" t="s">
        <v>319</v>
      </c>
      <c r="C15" s="38" t="s">
        <v>278</v>
      </c>
      <c r="D15" s="22" t="s">
        <v>48</v>
      </c>
      <c r="E15" s="22" t="s">
        <v>320</v>
      </c>
      <c r="F15" s="38" t="s">
        <v>261</v>
      </c>
      <c r="G15" s="52" t="s">
        <v>262</v>
      </c>
      <c r="H15" s="52" t="s">
        <v>262</v>
      </c>
      <c r="I15" s="36">
        <v>61000</v>
      </c>
      <c r="J15" s="36">
        <v>3674.86</v>
      </c>
      <c r="K15" s="36">
        <v>25</v>
      </c>
      <c r="L15" s="35">
        <f t="shared" si="17"/>
        <v>1750.7</v>
      </c>
      <c r="M15" s="36">
        <f t="shared" si="9"/>
        <v>4331</v>
      </c>
      <c r="N15" s="36">
        <f t="shared" si="11"/>
        <v>671.00000000000011</v>
      </c>
      <c r="O15" s="35">
        <f t="shared" si="12"/>
        <v>1854.4</v>
      </c>
      <c r="P15" s="36">
        <f t="shared" si="13"/>
        <v>4324.9000000000005</v>
      </c>
      <c r="Q15" s="36">
        <f t="shared" si="14"/>
        <v>3605.1000000000004</v>
      </c>
      <c r="R15" s="36">
        <f t="shared" si="18"/>
        <v>7304.9600000000009</v>
      </c>
      <c r="S15" s="36">
        <f t="shared" si="15"/>
        <v>9326.9000000000015</v>
      </c>
      <c r="T15" s="36">
        <f t="shared" si="16"/>
        <v>53695.040000000001</v>
      </c>
      <c r="U15" s="40" t="s">
        <v>349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92"/>
    </row>
    <row r="16" spans="1:860" s="15" customFormat="1" ht="30" customHeight="1" x14ac:dyDescent="0.25">
      <c r="A16" s="38">
        <v>8</v>
      </c>
      <c r="B16" s="22" t="s">
        <v>263</v>
      </c>
      <c r="C16" s="38" t="s">
        <v>279</v>
      </c>
      <c r="D16" s="22" t="s">
        <v>264</v>
      </c>
      <c r="E16" s="22" t="s">
        <v>265</v>
      </c>
      <c r="F16" s="38" t="s">
        <v>261</v>
      </c>
      <c r="G16" s="52" t="s">
        <v>262</v>
      </c>
      <c r="H16" s="52" t="s">
        <v>262</v>
      </c>
      <c r="I16" s="36">
        <v>155000</v>
      </c>
      <c r="J16" s="36">
        <v>24613.88</v>
      </c>
      <c r="K16" s="36">
        <v>25</v>
      </c>
      <c r="L16" s="35">
        <f t="shared" si="17"/>
        <v>4448.5</v>
      </c>
      <c r="M16" s="36">
        <f t="shared" si="9"/>
        <v>11004.999999999998</v>
      </c>
      <c r="N16" s="36">
        <f t="shared" si="11"/>
        <v>1705.0000000000002</v>
      </c>
      <c r="O16" s="35">
        <f t="shared" si="12"/>
        <v>4712</v>
      </c>
      <c r="P16" s="36">
        <f t="shared" si="13"/>
        <v>10989.5</v>
      </c>
      <c r="Q16" s="36">
        <f t="shared" si="14"/>
        <v>9160.5</v>
      </c>
      <c r="R16" s="36">
        <f t="shared" si="18"/>
        <v>33799.380000000005</v>
      </c>
      <c r="S16" s="36">
        <f t="shared" si="15"/>
        <v>23699.5</v>
      </c>
      <c r="T16" s="36">
        <f t="shared" si="16"/>
        <v>121200.62</v>
      </c>
      <c r="U16" s="40" t="s">
        <v>349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</row>
    <row r="17" spans="1:860" s="2" customFormat="1" ht="30" customHeight="1" x14ac:dyDescent="0.25">
      <c r="A17" s="38">
        <v>9</v>
      </c>
      <c r="B17" s="22" t="s">
        <v>234</v>
      </c>
      <c r="C17" s="38" t="s">
        <v>279</v>
      </c>
      <c r="D17" s="22" t="s">
        <v>190</v>
      </c>
      <c r="E17" s="22" t="s">
        <v>235</v>
      </c>
      <c r="F17" s="38" t="s">
        <v>261</v>
      </c>
      <c r="G17" s="52" t="s">
        <v>262</v>
      </c>
      <c r="H17" s="52" t="s">
        <v>262</v>
      </c>
      <c r="I17" s="36">
        <v>110000</v>
      </c>
      <c r="J17" s="36">
        <v>14457.62</v>
      </c>
      <c r="K17" s="36">
        <v>25</v>
      </c>
      <c r="L17" s="35">
        <f t="shared" si="17"/>
        <v>3157</v>
      </c>
      <c r="M17" s="36">
        <f t="shared" si="9"/>
        <v>7809.9999999999991</v>
      </c>
      <c r="N17" s="36">
        <f t="shared" si="11"/>
        <v>1210.0000000000002</v>
      </c>
      <c r="O17" s="35">
        <f t="shared" si="12"/>
        <v>3344</v>
      </c>
      <c r="P17" s="36">
        <f t="shared" si="13"/>
        <v>7799.0000000000009</v>
      </c>
      <c r="Q17" s="36">
        <f t="shared" si="14"/>
        <v>6501</v>
      </c>
      <c r="R17" s="36">
        <f t="shared" si="18"/>
        <v>20983.620000000003</v>
      </c>
      <c r="S17" s="36">
        <f t="shared" si="15"/>
        <v>16819</v>
      </c>
      <c r="T17" s="36">
        <f t="shared" si="16"/>
        <v>89016.38</v>
      </c>
      <c r="U17" s="40" t="s">
        <v>349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92"/>
    </row>
    <row r="18" spans="1:860" s="2" customFormat="1" ht="30" customHeight="1" x14ac:dyDescent="0.25">
      <c r="A18" s="38">
        <v>10</v>
      </c>
      <c r="B18" s="22" t="s">
        <v>419</v>
      </c>
      <c r="C18" s="48" t="s">
        <v>279</v>
      </c>
      <c r="D18" s="22" t="s">
        <v>190</v>
      </c>
      <c r="E18" s="22" t="s">
        <v>418</v>
      </c>
      <c r="F18" s="38" t="s">
        <v>261</v>
      </c>
      <c r="G18" s="52" t="s">
        <v>262</v>
      </c>
      <c r="H18" s="52" t="s">
        <v>262</v>
      </c>
      <c r="I18" s="36">
        <v>46000</v>
      </c>
      <c r="J18" s="36">
        <v>1289.46</v>
      </c>
      <c r="K18" s="36">
        <v>25</v>
      </c>
      <c r="L18" s="35">
        <f t="shared" si="17"/>
        <v>1320.2</v>
      </c>
      <c r="M18" s="36">
        <f t="shared" si="9"/>
        <v>3265.9999999999995</v>
      </c>
      <c r="N18" s="36">
        <f t="shared" si="11"/>
        <v>506.00000000000006</v>
      </c>
      <c r="O18" s="35">
        <f t="shared" si="12"/>
        <v>1398.4</v>
      </c>
      <c r="P18" s="36">
        <f t="shared" si="13"/>
        <v>3261.4</v>
      </c>
      <c r="Q18" s="36">
        <f t="shared" si="14"/>
        <v>2718.6000000000004</v>
      </c>
      <c r="R18" s="36">
        <f t="shared" si="18"/>
        <v>4033.06</v>
      </c>
      <c r="S18" s="36">
        <f t="shared" si="15"/>
        <v>7033.4</v>
      </c>
      <c r="T18" s="36">
        <f t="shared" si="16"/>
        <v>41966.94</v>
      </c>
      <c r="U18" s="40" t="s">
        <v>349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92"/>
    </row>
    <row r="19" spans="1:860" s="2" customFormat="1" ht="30" customHeight="1" x14ac:dyDescent="0.25">
      <c r="A19" s="38">
        <v>11</v>
      </c>
      <c r="B19" s="22" t="s">
        <v>432</v>
      </c>
      <c r="C19" s="48" t="s">
        <v>278</v>
      </c>
      <c r="D19" s="22" t="s">
        <v>190</v>
      </c>
      <c r="E19" s="22" t="s">
        <v>418</v>
      </c>
      <c r="F19" s="38" t="s">
        <v>261</v>
      </c>
      <c r="G19" s="52" t="s">
        <v>262</v>
      </c>
      <c r="H19" s="52" t="s">
        <v>262</v>
      </c>
      <c r="I19" s="36">
        <v>46000</v>
      </c>
      <c r="J19" s="36">
        <v>1289.46</v>
      </c>
      <c r="K19" s="36">
        <v>25</v>
      </c>
      <c r="L19" s="35">
        <f t="shared" ref="L19" si="19">I19*2.87%</f>
        <v>1320.2</v>
      </c>
      <c r="M19" s="36">
        <f t="shared" ref="M19" si="20">I19*7.1%</f>
        <v>3265.9999999999995</v>
      </c>
      <c r="N19" s="36">
        <f t="shared" ref="N19" si="21">I19*1.1%</f>
        <v>506.00000000000006</v>
      </c>
      <c r="O19" s="35">
        <f t="shared" ref="O19" si="22">I19*3.04%</f>
        <v>1398.4</v>
      </c>
      <c r="P19" s="36">
        <f t="shared" ref="P19" si="23">I19*7.09%</f>
        <v>3261.4</v>
      </c>
      <c r="Q19" s="36">
        <f t="shared" ref="Q19" si="24">+L19+O19</f>
        <v>2718.6000000000004</v>
      </c>
      <c r="R19" s="36">
        <f t="shared" ref="R19" si="25">SUM(J19+K19+L19+O19)</f>
        <v>4033.06</v>
      </c>
      <c r="S19" s="36">
        <f t="shared" ref="S19" si="26">SUM(M19+N19+P19)</f>
        <v>7033.4</v>
      </c>
      <c r="T19" s="36">
        <f t="shared" ref="T19" si="27">I19-R19</f>
        <v>41966.94</v>
      </c>
      <c r="U19" s="40" t="s">
        <v>349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92"/>
    </row>
    <row r="20" spans="1:860" s="2" customFormat="1" ht="30" customHeight="1" x14ac:dyDescent="0.25">
      <c r="A20" s="38">
        <v>12</v>
      </c>
      <c r="B20" s="22" t="s">
        <v>194</v>
      </c>
      <c r="C20" s="38" t="s">
        <v>279</v>
      </c>
      <c r="D20" s="22" t="s">
        <v>190</v>
      </c>
      <c r="E20" s="22" t="s">
        <v>195</v>
      </c>
      <c r="F20" s="38" t="s">
        <v>261</v>
      </c>
      <c r="G20" s="52" t="s">
        <v>262</v>
      </c>
      <c r="H20" s="52" t="s">
        <v>262</v>
      </c>
      <c r="I20" s="36">
        <v>50000</v>
      </c>
      <c r="J20" s="36">
        <v>1854</v>
      </c>
      <c r="K20" s="36">
        <v>25</v>
      </c>
      <c r="L20" s="35">
        <f t="shared" si="17"/>
        <v>1435</v>
      </c>
      <c r="M20" s="36">
        <f t="shared" si="9"/>
        <v>3549.9999999999995</v>
      </c>
      <c r="N20" s="36">
        <f t="shared" si="11"/>
        <v>550</v>
      </c>
      <c r="O20" s="35">
        <f t="shared" si="12"/>
        <v>1520</v>
      </c>
      <c r="P20" s="36">
        <f t="shared" si="13"/>
        <v>3545.0000000000005</v>
      </c>
      <c r="Q20" s="36">
        <f t="shared" si="14"/>
        <v>2955</v>
      </c>
      <c r="R20" s="36">
        <f t="shared" si="18"/>
        <v>4834</v>
      </c>
      <c r="S20" s="36">
        <f t="shared" si="15"/>
        <v>7645</v>
      </c>
      <c r="T20" s="36">
        <f t="shared" si="16"/>
        <v>45166</v>
      </c>
      <c r="U20" s="40" t="s">
        <v>349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92"/>
    </row>
    <row r="21" spans="1:860" s="2" customFormat="1" ht="30" customHeight="1" x14ac:dyDescent="0.25">
      <c r="A21" s="38">
        <v>13</v>
      </c>
      <c r="B21" s="22" t="s">
        <v>189</v>
      </c>
      <c r="C21" s="38" t="s">
        <v>278</v>
      </c>
      <c r="D21" s="22" t="s">
        <v>190</v>
      </c>
      <c r="E21" s="22" t="s">
        <v>191</v>
      </c>
      <c r="F21" s="38" t="s">
        <v>261</v>
      </c>
      <c r="G21" s="52" t="s">
        <v>262</v>
      </c>
      <c r="H21" s="52" t="s">
        <v>262</v>
      </c>
      <c r="I21" s="36">
        <v>42000</v>
      </c>
      <c r="J21" s="36">
        <v>467.6</v>
      </c>
      <c r="K21" s="36">
        <v>25</v>
      </c>
      <c r="L21" s="35">
        <f t="shared" si="17"/>
        <v>1205.4000000000001</v>
      </c>
      <c r="M21" s="36">
        <f t="shared" si="9"/>
        <v>2981.9999999999995</v>
      </c>
      <c r="N21" s="36">
        <f t="shared" si="11"/>
        <v>462.00000000000006</v>
      </c>
      <c r="O21" s="35">
        <f t="shared" si="12"/>
        <v>1276.8</v>
      </c>
      <c r="P21" s="36">
        <f t="shared" si="13"/>
        <v>2977.8</v>
      </c>
      <c r="Q21" s="36">
        <f t="shared" si="14"/>
        <v>2482.1999999999998</v>
      </c>
      <c r="R21" s="36">
        <f t="shared" si="18"/>
        <v>2974.8</v>
      </c>
      <c r="S21" s="36">
        <f t="shared" si="15"/>
        <v>6421.7999999999993</v>
      </c>
      <c r="T21" s="36">
        <f t="shared" si="16"/>
        <v>39025.199999999997</v>
      </c>
      <c r="U21" s="40" t="s">
        <v>349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92"/>
    </row>
    <row r="22" spans="1:860" s="2" customFormat="1" ht="30" customHeight="1" x14ac:dyDescent="0.25">
      <c r="A22" s="38">
        <v>14</v>
      </c>
      <c r="B22" s="22" t="s">
        <v>233</v>
      </c>
      <c r="C22" s="38" t="s">
        <v>278</v>
      </c>
      <c r="D22" s="22" t="s">
        <v>190</v>
      </c>
      <c r="E22" s="22" t="s">
        <v>195</v>
      </c>
      <c r="F22" s="38" t="s">
        <v>261</v>
      </c>
      <c r="G22" s="52" t="s">
        <v>262</v>
      </c>
      <c r="H22" s="52" t="s">
        <v>262</v>
      </c>
      <c r="I22" s="36">
        <v>50000</v>
      </c>
      <c r="J22" s="36">
        <v>1854</v>
      </c>
      <c r="K22" s="36">
        <v>25</v>
      </c>
      <c r="L22" s="35">
        <f t="shared" si="17"/>
        <v>1435</v>
      </c>
      <c r="M22" s="36">
        <f t="shared" si="9"/>
        <v>3549.9999999999995</v>
      </c>
      <c r="N22" s="36">
        <f t="shared" si="11"/>
        <v>550</v>
      </c>
      <c r="O22" s="35">
        <f t="shared" si="12"/>
        <v>1520</v>
      </c>
      <c r="P22" s="36">
        <f t="shared" si="13"/>
        <v>3545.0000000000005</v>
      </c>
      <c r="Q22" s="36">
        <f t="shared" si="14"/>
        <v>2955</v>
      </c>
      <c r="R22" s="36">
        <f t="shared" si="18"/>
        <v>4834</v>
      </c>
      <c r="S22" s="36">
        <f t="shared" si="15"/>
        <v>7645</v>
      </c>
      <c r="T22" s="36">
        <f t="shared" si="16"/>
        <v>45166</v>
      </c>
      <c r="U22" s="40" t="s">
        <v>349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92"/>
    </row>
    <row r="23" spans="1:860" s="2" customFormat="1" ht="30" customHeight="1" x14ac:dyDescent="0.25">
      <c r="A23" s="38">
        <v>15</v>
      </c>
      <c r="B23" s="22" t="s">
        <v>299</v>
      </c>
      <c r="C23" s="38" t="s">
        <v>278</v>
      </c>
      <c r="D23" s="22" t="s">
        <v>190</v>
      </c>
      <c r="E23" s="22" t="s">
        <v>195</v>
      </c>
      <c r="F23" s="38" t="s">
        <v>261</v>
      </c>
      <c r="G23" s="52" t="s">
        <v>262</v>
      </c>
      <c r="H23" s="52" t="s">
        <v>262</v>
      </c>
      <c r="I23" s="36">
        <v>30000</v>
      </c>
      <c r="J23" s="36">
        <v>0</v>
      </c>
      <c r="K23" s="36">
        <v>25</v>
      </c>
      <c r="L23" s="35">
        <f t="shared" si="17"/>
        <v>861</v>
      </c>
      <c r="M23" s="36">
        <f t="shared" si="9"/>
        <v>2130</v>
      </c>
      <c r="N23" s="36">
        <f t="shared" si="11"/>
        <v>330.00000000000006</v>
      </c>
      <c r="O23" s="35">
        <f t="shared" si="12"/>
        <v>912</v>
      </c>
      <c r="P23" s="36">
        <f t="shared" si="13"/>
        <v>2127</v>
      </c>
      <c r="Q23" s="36">
        <f t="shared" si="14"/>
        <v>1773</v>
      </c>
      <c r="R23" s="36">
        <f t="shared" si="18"/>
        <v>1798</v>
      </c>
      <c r="S23" s="36">
        <f t="shared" si="15"/>
        <v>4587</v>
      </c>
      <c r="T23" s="36">
        <f t="shared" si="16"/>
        <v>28202</v>
      </c>
      <c r="U23" s="40" t="s">
        <v>349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92"/>
    </row>
    <row r="24" spans="1:860" s="2" customFormat="1" ht="30" customHeight="1" x14ac:dyDescent="0.25">
      <c r="A24" s="38">
        <v>16</v>
      </c>
      <c r="B24" s="22" t="s">
        <v>338</v>
      </c>
      <c r="C24" s="38" t="s">
        <v>278</v>
      </c>
      <c r="D24" s="22" t="s">
        <v>190</v>
      </c>
      <c r="E24" s="22" t="s">
        <v>44</v>
      </c>
      <c r="F24" s="38" t="s">
        <v>261</v>
      </c>
      <c r="G24" s="52" t="s">
        <v>262</v>
      </c>
      <c r="H24" s="52" t="s">
        <v>262</v>
      </c>
      <c r="I24" s="36">
        <v>70000</v>
      </c>
      <c r="J24" s="36">
        <v>5025.38</v>
      </c>
      <c r="K24" s="36">
        <v>25</v>
      </c>
      <c r="L24" s="35">
        <f t="shared" si="17"/>
        <v>2009</v>
      </c>
      <c r="M24" s="36">
        <f t="shared" si="9"/>
        <v>4970</v>
      </c>
      <c r="N24" s="36">
        <f t="shared" si="11"/>
        <v>770.00000000000011</v>
      </c>
      <c r="O24" s="35">
        <f t="shared" si="12"/>
        <v>2128</v>
      </c>
      <c r="P24" s="36">
        <f t="shared" si="13"/>
        <v>4963</v>
      </c>
      <c r="Q24" s="36">
        <f t="shared" si="14"/>
        <v>4137</v>
      </c>
      <c r="R24" s="36">
        <f t="shared" si="18"/>
        <v>9187.380000000001</v>
      </c>
      <c r="S24" s="36">
        <f t="shared" si="15"/>
        <v>10703</v>
      </c>
      <c r="T24" s="36">
        <f t="shared" si="16"/>
        <v>60812.619999999995</v>
      </c>
      <c r="U24" s="40" t="s">
        <v>349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92"/>
    </row>
    <row r="25" spans="1:860" s="2" customFormat="1" ht="30" customHeight="1" x14ac:dyDescent="0.25">
      <c r="A25" s="38">
        <v>17</v>
      </c>
      <c r="B25" s="22" t="s">
        <v>192</v>
      </c>
      <c r="C25" s="38" t="s">
        <v>278</v>
      </c>
      <c r="D25" s="22" t="s">
        <v>190</v>
      </c>
      <c r="E25" s="22" t="s">
        <v>193</v>
      </c>
      <c r="F25" s="38" t="s">
        <v>261</v>
      </c>
      <c r="G25" s="52" t="s">
        <v>262</v>
      </c>
      <c r="H25" s="52" t="s">
        <v>262</v>
      </c>
      <c r="I25" s="36">
        <v>35000</v>
      </c>
      <c r="J25" s="36">
        <v>0</v>
      </c>
      <c r="K25" s="36">
        <v>25</v>
      </c>
      <c r="L25" s="35">
        <f t="shared" si="17"/>
        <v>1004.5</v>
      </c>
      <c r="M25" s="36">
        <f t="shared" si="9"/>
        <v>2485</v>
      </c>
      <c r="N25" s="36">
        <f t="shared" si="11"/>
        <v>385.00000000000006</v>
      </c>
      <c r="O25" s="35">
        <f t="shared" si="12"/>
        <v>1064</v>
      </c>
      <c r="P25" s="36">
        <f t="shared" si="13"/>
        <v>2481.5</v>
      </c>
      <c r="Q25" s="36">
        <f t="shared" si="14"/>
        <v>2068.5</v>
      </c>
      <c r="R25" s="36">
        <f t="shared" si="18"/>
        <v>2093.5</v>
      </c>
      <c r="S25" s="36">
        <f t="shared" si="15"/>
        <v>5351.5</v>
      </c>
      <c r="T25" s="36">
        <f t="shared" si="16"/>
        <v>32906.5</v>
      </c>
      <c r="U25" s="40" t="s">
        <v>349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92"/>
    </row>
    <row r="26" spans="1:860" s="2" customFormat="1" ht="30" customHeight="1" x14ac:dyDescent="0.25">
      <c r="A26" s="38">
        <v>18</v>
      </c>
      <c r="B26" s="22" t="s">
        <v>156</v>
      </c>
      <c r="C26" s="38" t="s">
        <v>278</v>
      </c>
      <c r="D26" s="22" t="s">
        <v>46</v>
      </c>
      <c r="E26" s="22" t="s">
        <v>157</v>
      </c>
      <c r="F26" s="38" t="s">
        <v>261</v>
      </c>
      <c r="G26" s="52" t="s">
        <v>262</v>
      </c>
      <c r="H26" s="52" t="s">
        <v>262</v>
      </c>
      <c r="I26" s="36">
        <v>155000</v>
      </c>
      <c r="J26" s="36">
        <v>25042.74</v>
      </c>
      <c r="K26" s="36">
        <v>25</v>
      </c>
      <c r="L26" s="35">
        <f t="shared" si="17"/>
        <v>4448.5</v>
      </c>
      <c r="M26" s="36">
        <f t="shared" si="9"/>
        <v>11004.999999999998</v>
      </c>
      <c r="N26" s="36">
        <f t="shared" si="11"/>
        <v>1705.0000000000002</v>
      </c>
      <c r="O26" s="35">
        <f t="shared" si="12"/>
        <v>4712</v>
      </c>
      <c r="P26" s="36">
        <f t="shared" si="13"/>
        <v>10989.5</v>
      </c>
      <c r="Q26" s="36">
        <f t="shared" si="14"/>
        <v>9160.5</v>
      </c>
      <c r="R26" s="36">
        <f t="shared" si="18"/>
        <v>34228.240000000005</v>
      </c>
      <c r="S26" s="36">
        <f t="shared" si="15"/>
        <v>23699.5</v>
      </c>
      <c r="T26" s="36">
        <f t="shared" si="16"/>
        <v>120771.76</v>
      </c>
      <c r="U26" s="40" t="s">
        <v>349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92"/>
    </row>
    <row r="27" spans="1:860" s="2" customFormat="1" ht="30" customHeight="1" x14ac:dyDescent="0.25">
      <c r="A27" s="38">
        <v>19</v>
      </c>
      <c r="B27" s="22" t="s">
        <v>292</v>
      </c>
      <c r="C27" s="38" t="s">
        <v>278</v>
      </c>
      <c r="D27" s="22" t="s">
        <v>46</v>
      </c>
      <c r="E27" s="22" t="s">
        <v>15</v>
      </c>
      <c r="F27" s="38" t="s">
        <v>261</v>
      </c>
      <c r="G27" s="52" t="s">
        <v>262</v>
      </c>
      <c r="H27" s="52" t="s">
        <v>262</v>
      </c>
      <c r="I27" s="36">
        <v>45000</v>
      </c>
      <c r="J27" s="36">
        <v>1148.33</v>
      </c>
      <c r="K27" s="36">
        <v>25</v>
      </c>
      <c r="L27" s="35">
        <f t="shared" si="17"/>
        <v>1291.5</v>
      </c>
      <c r="M27" s="36">
        <f t="shared" si="9"/>
        <v>3194.9999999999995</v>
      </c>
      <c r="N27" s="36">
        <f t="shared" si="11"/>
        <v>495.00000000000006</v>
      </c>
      <c r="O27" s="35">
        <f t="shared" si="12"/>
        <v>1368</v>
      </c>
      <c r="P27" s="36">
        <f t="shared" si="13"/>
        <v>3190.5</v>
      </c>
      <c r="Q27" s="36">
        <f t="shared" si="14"/>
        <v>2659.5</v>
      </c>
      <c r="R27" s="36">
        <f t="shared" si="18"/>
        <v>3832.83</v>
      </c>
      <c r="S27" s="36">
        <f t="shared" si="15"/>
        <v>6880.5</v>
      </c>
      <c r="T27" s="36">
        <f t="shared" si="16"/>
        <v>41167.17</v>
      </c>
      <c r="U27" s="40" t="s">
        <v>349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92"/>
    </row>
    <row r="28" spans="1:860" s="2" customFormat="1" ht="30" customHeight="1" x14ac:dyDescent="0.25">
      <c r="A28" s="38">
        <v>20</v>
      </c>
      <c r="B28" s="22" t="s">
        <v>337</v>
      </c>
      <c r="C28" s="38" t="s">
        <v>279</v>
      </c>
      <c r="D28" s="22" t="s">
        <v>46</v>
      </c>
      <c r="E28" s="22" t="s">
        <v>303</v>
      </c>
      <c r="F28" s="38" t="s">
        <v>261</v>
      </c>
      <c r="G28" s="52" t="s">
        <v>262</v>
      </c>
      <c r="H28" s="52" t="s">
        <v>262</v>
      </c>
      <c r="I28" s="36">
        <v>50000</v>
      </c>
      <c r="J28" s="36">
        <v>1854</v>
      </c>
      <c r="K28" s="36">
        <v>25</v>
      </c>
      <c r="L28" s="35">
        <f t="shared" si="17"/>
        <v>1435</v>
      </c>
      <c r="M28" s="36">
        <f t="shared" si="9"/>
        <v>3549.9999999999995</v>
      </c>
      <c r="N28" s="36">
        <f t="shared" si="11"/>
        <v>550</v>
      </c>
      <c r="O28" s="35">
        <f t="shared" si="12"/>
        <v>1520</v>
      </c>
      <c r="P28" s="36">
        <f t="shared" si="13"/>
        <v>3545.0000000000005</v>
      </c>
      <c r="Q28" s="36">
        <f t="shared" si="14"/>
        <v>2955</v>
      </c>
      <c r="R28" s="36">
        <f t="shared" si="18"/>
        <v>4834</v>
      </c>
      <c r="S28" s="36">
        <f t="shared" si="15"/>
        <v>7645</v>
      </c>
      <c r="T28" s="36">
        <f t="shared" si="16"/>
        <v>45166</v>
      </c>
      <c r="U28" s="40" t="s">
        <v>349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92"/>
    </row>
    <row r="29" spans="1:860" s="2" customFormat="1" ht="30" customHeight="1" x14ac:dyDescent="0.25">
      <c r="A29" s="38">
        <v>21</v>
      </c>
      <c r="B29" s="22" t="s">
        <v>381</v>
      </c>
      <c r="C29" s="38" t="s">
        <v>279</v>
      </c>
      <c r="D29" s="22" t="s">
        <v>46</v>
      </c>
      <c r="E29" s="22" t="s">
        <v>303</v>
      </c>
      <c r="F29" s="38" t="s">
        <v>261</v>
      </c>
      <c r="G29" s="52" t="s">
        <v>262</v>
      </c>
      <c r="H29" s="52" t="s">
        <v>262</v>
      </c>
      <c r="I29" s="36">
        <v>61000</v>
      </c>
      <c r="J29" s="36">
        <v>3674.86</v>
      </c>
      <c r="K29" s="36">
        <v>25</v>
      </c>
      <c r="L29" s="35">
        <f t="shared" si="17"/>
        <v>1750.7</v>
      </c>
      <c r="M29" s="36">
        <f t="shared" si="9"/>
        <v>4331</v>
      </c>
      <c r="N29" s="36">
        <f t="shared" si="11"/>
        <v>671.00000000000011</v>
      </c>
      <c r="O29" s="35">
        <f t="shared" si="12"/>
        <v>1854.4</v>
      </c>
      <c r="P29" s="36">
        <f t="shared" si="13"/>
        <v>4324.9000000000005</v>
      </c>
      <c r="Q29" s="36">
        <f t="shared" si="14"/>
        <v>3605.1000000000004</v>
      </c>
      <c r="R29" s="36">
        <f t="shared" si="18"/>
        <v>7304.9600000000009</v>
      </c>
      <c r="S29" s="36">
        <f t="shared" si="15"/>
        <v>9326.9000000000015</v>
      </c>
      <c r="T29" s="36">
        <f t="shared" si="16"/>
        <v>53695.040000000001</v>
      </c>
      <c r="U29" s="40" t="s">
        <v>349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92"/>
    </row>
    <row r="30" spans="1:860" s="2" customFormat="1" ht="30" customHeight="1" x14ac:dyDescent="0.25">
      <c r="A30" s="38">
        <v>22</v>
      </c>
      <c r="B30" s="22" t="s">
        <v>382</v>
      </c>
      <c r="C30" s="38" t="s">
        <v>279</v>
      </c>
      <c r="D30" s="22" t="s">
        <v>46</v>
      </c>
      <c r="E30" s="22" t="s">
        <v>303</v>
      </c>
      <c r="F30" s="38" t="s">
        <v>261</v>
      </c>
      <c r="G30" s="52" t="s">
        <v>262</v>
      </c>
      <c r="H30" s="52" t="s">
        <v>262</v>
      </c>
      <c r="I30" s="36">
        <v>61000</v>
      </c>
      <c r="J30" s="36">
        <v>7349.72</v>
      </c>
      <c r="K30" s="36">
        <v>25</v>
      </c>
      <c r="L30" s="35">
        <f t="shared" ref="L30" si="28">I30*2.87%</f>
        <v>1750.7</v>
      </c>
      <c r="M30" s="36">
        <f t="shared" ref="M30" si="29">I30*7.1%</f>
        <v>4331</v>
      </c>
      <c r="N30" s="36">
        <f t="shared" ref="N30" si="30">I30*1.1%</f>
        <v>671.00000000000011</v>
      </c>
      <c r="O30" s="35">
        <f t="shared" ref="O30" si="31">I30*3.04%</f>
        <v>1854.4</v>
      </c>
      <c r="P30" s="36">
        <f t="shared" ref="P30" si="32">I30*7.09%</f>
        <v>4324.9000000000005</v>
      </c>
      <c r="Q30" s="36">
        <f t="shared" ref="Q30" si="33">+L30+O30</f>
        <v>3605.1000000000004</v>
      </c>
      <c r="R30" s="36">
        <f t="shared" si="18"/>
        <v>10979.82</v>
      </c>
      <c r="S30" s="36">
        <f t="shared" ref="S30" si="34">SUM(M30+N30+P30)</f>
        <v>9326.9000000000015</v>
      </c>
      <c r="T30" s="36">
        <f t="shared" ref="T30" si="35">I30-R30</f>
        <v>50020.18</v>
      </c>
      <c r="U30" s="40" t="s">
        <v>349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92"/>
    </row>
    <row r="31" spans="1:860" s="2" customFormat="1" ht="30" customHeight="1" x14ac:dyDescent="0.25">
      <c r="A31" s="38">
        <v>23</v>
      </c>
      <c r="B31" s="22" t="s">
        <v>16</v>
      </c>
      <c r="C31" s="38" t="s">
        <v>278</v>
      </c>
      <c r="D31" s="22" t="s">
        <v>293</v>
      </c>
      <c r="E31" s="22" t="s">
        <v>15</v>
      </c>
      <c r="F31" s="38" t="s">
        <v>261</v>
      </c>
      <c r="G31" s="52" t="s">
        <v>262</v>
      </c>
      <c r="H31" s="52" t="s">
        <v>262</v>
      </c>
      <c r="I31" s="36">
        <v>50000</v>
      </c>
      <c r="J31" s="36">
        <v>1854</v>
      </c>
      <c r="K31" s="36">
        <v>25</v>
      </c>
      <c r="L31" s="35">
        <f t="shared" si="17"/>
        <v>1435</v>
      </c>
      <c r="M31" s="36">
        <f t="shared" si="9"/>
        <v>3549.9999999999995</v>
      </c>
      <c r="N31" s="36">
        <f t="shared" si="11"/>
        <v>550</v>
      </c>
      <c r="O31" s="35">
        <f t="shared" si="12"/>
        <v>1520</v>
      </c>
      <c r="P31" s="36">
        <f t="shared" si="13"/>
        <v>3545.0000000000005</v>
      </c>
      <c r="Q31" s="36">
        <f t="shared" si="14"/>
        <v>2955</v>
      </c>
      <c r="R31" s="36">
        <f t="shared" si="18"/>
        <v>4834</v>
      </c>
      <c r="S31" s="36">
        <f t="shared" si="15"/>
        <v>7645</v>
      </c>
      <c r="T31" s="36">
        <f t="shared" si="16"/>
        <v>45166</v>
      </c>
      <c r="U31" s="40" t="s">
        <v>349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92"/>
    </row>
    <row r="32" spans="1:860" s="2" customFormat="1" ht="30" customHeight="1" x14ac:dyDescent="0.25">
      <c r="A32" s="38">
        <v>24</v>
      </c>
      <c r="B32" s="22" t="s">
        <v>304</v>
      </c>
      <c r="C32" s="38" t="s">
        <v>278</v>
      </c>
      <c r="D32" s="22" t="s">
        <v>293</v>
      </c>
      <c r="E32" s="22" t="s">
        <v>201</v>
      </c>
      <c r="F32" s="38" t="s">
        <v>261</v>
      </c>
      <c r="G32" s="52" t="s">
        <v>262</v>
      </c>
      <c r="H32" s="52" t="s">
        <v>262</v>
      </c>
      <c r="I32" s="36">
        <v>80000</v>
      </c>
      <c r="J32" s="36">
        <v>14801.74</v>
      </c>
      <c r="K32" s="36">
        <v>25</v>
      </c>
      <c r="L32" s="35">
        <f t="shared" si="17"/>
        <v>2296</v>
      </c>
      <c r="M32" s="36">
        <f t="shared" si="9"/>
        <v>5679.9999999999991</v>
      </c>
      <c r="N32" s="36">
        <f t="shared" si="11"/>
        <v>880.00000000000011</v>
      </c>
      <c r="O32" s="35">
        <f t="shared" si="12"/>
        <v>2432</v>
      </c>
      <c r="P32" s="36">
        <f t="shared" si="13"/>
        <v>5672</v>
      </c>
      <c r="Q32" s="36">
        <f t="shared" si="14"/>
        <v>4728</v>
      </c>
      <c r="R32" s="36">
        <f t="shared" si="18"/>
        <v>19554.739999999998</v>
      </c>
      <c r="S32" s="36">
        <f t="shared" si="15"/>
        <v>12232</v>
      </c>
      <c r="T32" s="36">
        <f t="shared" si="16"/>
        <v>60445.26</v>
      </c>
      <c r="U32" s="40" t="s">
        <v>349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92"/>
    </row>
    <row r="33" spans="1:860" s="2" customFormat="1" ht="30" customHeight="1" x14ac:dyDescent="0.25">
      <c r="A33" s="38">
        <v>25</v>
      </c>
      <c r="B33" s="22" t="s">
        <v>388</v>
      </c>
      <c r="C33" s="38" t="s">
        <v>279</v>
      </c>
      <c r="D33" s="22" t="s">
        <v>293</v>
      </c>
      <c r="E33" s="22" t="s">
        <v>303</v>
      </c>
      <c r="F33" s="38" t="s">
        <v>261</v>
      </c>
      <c r="G33" s="52" t="s">
        <v>262</v>
      </c>
      <c r="H33" s="52" t="s">
        <v>262</v>
      </c>
      <c r="I33" s="36">
        <v>45000</v>
      </c>
      <c r="J33" s="36">
        <v>891.01</v>
      </c>
      <c r="K33" s="36">
        <v>25</v>
      </c>
      <c r="L33" s="35">
        <f t="shared" si="17"/>
        <v>1291.5</v>
      </c>
      <c r="M33" s="36">
        <f t="shared" si="9"/>
        <v>3194.9999999999995</v>
      </c>
      <c r="N33" s="36">
        <f t="shared" si="11"/>
        <v>495.00000000000006</v>
      </c>
      <c r="O33" s="35">
        <f t="shared" si="12"/>
        <v>1368</v>
      </c>
      <c r="P33" s="36">
        <f t="shared" si="13"/>
        <v>3190.5</v>
      </c>
      <c r="Q33" s="36">
        <f t="shared" si="14"/>
        <v>2659.5</v>
      </c>
      <c r="R33" s="36">
        <f t="shared" si="18"/>
        <v>3575.51</v>
      </c>
      <c r="S33" s="36">
        <f t="shared" si="15"/>
        <v>6880.5</v>
      </c>
      <c r="T33" s="36">
        <f t="shared" si="16"/>
        <v>41424.49</v>
      </c>
      <c r="U33" s="40" t="s">
        <v>349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92"/>
    </row>
    <row r="34" spans="1:860" s="2" customFormat="1" ht="30" customHeight="1" x14ac:dyDescent="0.25">
      <c r="A34" s="38">
        <v>26</v>
      </c>
      <c r="B34" s="22" t="s">
        <v>287</v>
      </c>
      <c r="C34" s="38" t="s">
        <v>278</v>
      </c>
      <c r="D34" s="22" t="s">
        <v>203</v>
      </c>
      <c r="E34" s="22" t="s">
        <v>289</v>
      </c>
      <c r="F34" s="38" t="s">
        <v>261</v>
      </c>
      <c r="G34" s="52" t="s">
        <v>262</v>
      </c>
      <c r="H34" s="52" t="s">
        <v>262</v>
      </c>
      <c r="I34" s="36">
        <v>155000</v>
      </c>
      <c r="J34" s="36">
        <v>48370.02</v>
      </c>
      <c r="K34" s="36">
        <v>25</v>
      </c>
      <c r="L34" s="35">
        <f t="shared" si="17"/>
        <v>4448.5</v>
      </c>
      <c r="M34" s="36">
        <f>I34*7.1%</f>
        <v>11004.999999999998</v>
      </c>
      <c r="N34" s="36">
        <f>I34*1.1%</f>
        <v>1705.0000000000002</v>
      </c>
      <c r="O34" s="35">
        <f>I34*3.04%</f>
        <v>4712</v>
      </c>
      <c r="P34" s="36">
        <f>I34*7.09%</f>
        <v>10989.5</v>
      </c>
      <c r="Q34" s="36">
        <f>+L34+O34</f>
        <v>9160.5</v>
      </c>
      <c r="R34" s="36">
        <f>SUM(J34+K34+L34+O34)</f>
        <v>57555.519999999997</v>
      </c>
      <c r="S34" s="36">
        <f>SUM(M34+N34+P34)</f>
        <v>23699.5</v>
      </c>
      <c r="T34" s="36">
        <f>I34-R34</f>
        <v>97444.48000000001</v>
      </c>
      <c r="U34" s="40" t="s">
        <v>349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92"/>
    </row>
    <row r="35" spans="1:860" s="2" customFormat="1" ht="30" customHeight="1" x14ac:dyDescent="0.25">
      <c r="A35" s="38">
        <v>27</v>
      </c>
      <c r="B35" s="22" t="s">
        <v>421</v>
      </c>
      <c r="C35" s="38" t="s">
        <v>279</v>
      </c>
      <c r="D35" s="22" t="s">
        <v>203</v>
      </c>
      <c r="E35" s="22" t="s">
        <v>420</v>
      </c>
      <c r="F35" s="38" t="s">
        <v>261</v>
      </c>
      <c r="G35" s="52" t="s">
        <v>262</v>
      </c>
      <c r="H35" s="52" t="s">
        <v>262</v>
      </c>
      <c r="I35" s="36">
        <v>60000</v>
      </c>
      <c r="J35" s="36">
        <v>3486.68</v>
      </c>
      <c r="K35" s="36">
        <v>25</v>
      </c>
      <c r="L35" s="35">
        <f t="shared" si="17"/>
        <v>1722</v>
      </c>
      <c r="M35" s="36">
        <f>I35*7.1%</f>
        <v>4260</v>
      </c>
      <c r="N35" s="36">
        <f>I35*1.1%</f>
        <v>660.00000000000011</v>
      </c>
      <c r="O35" s="35">
        <f>I35*3.04%</f>
        <v>1824</v>
      </c>
      <c r="P35" s="36">
        <f>I35*7.09%</f>
        <v>4254</v>
      </c>
      <c r="Q35" s="36">
        <f>+L35+O35</f>
        <v>3546</v>
      </c>
      <c r="R35" s="36">
        <f>SUM(J35+K35+L35+O35)</f>
        <v>7057.68</v>
      </c>
      <c r="S35" s="36">
        <f>SUM(M35+N35+P35)</f>
        <v>9174</v>
      </c>
      <c r="T35" s="36">
        <f>I35-R35</f>
        <v>52942.32</v>
      </c>
      <c r="U35" s="40" t="s">
        <v>349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92"/>
    </row>
    <row r="36" spans="1:860" s="2" customFormat="1" ht="30" customHeight="1" x14ac:dyDescent="0.25">
      <c r="A36" s="38">
        <v>28</v>
      </c>
      <c r="B36" s="22" t="s">
        <v>202</v>
      </c>
      <c r="C36" s="38" t="s">
        <v>279</v>
      </c>
      <c r="D36" s="22" t="s">
        <v>203</v>
      </c>
      <c r="E36" s="22" t="s">
        <v>241</v>
      </c>
      <c r="F36" s="38" t="s">
        <v>261</v>
      </c>
      <c r="G36" s="52" t="s">
        <v>262</v>
      </c>
      <c r="H36" s="52" t="s">
        <v>262</v>
      </c>
      <c r="I36" s="36">
        <v>46000</v>
      </c>
      <c r="J36" s="36">
        <v>1289.46</v>
      </c>
      <c r="K36" s="36">
        <v>25</v>
      </c>
      <c r="L36" s="35">
        <f t="shared" si="17"/>
        <v>1320.2</v>
      </c>
      <c r="M36" s="36">
        <f t="shared" si="9"/>
        <v>3265.9999999999995</v>
      </c>
      <c r="N36" s="36">
        <f t="shared" si="11"/>
        <v>506.00000000000006</v>
      </c>
      <c r="O36" s="35">
        <f t="shared" si="12"/>
        <v>1398.4</v>
      </c>
      <c r="P36" s="36">
        <f t="shared" si="13"/>
        <v>3261.4</v>
      </c>
      <c r="Q36" s="36">
        <f t="shared" si="14"/>
        <v>2718.6000000000004</v>
      </c>
      <c r="R36" s="36">
        <f t="shared" si="18"/>
        <v>4033.06</v>
      </c>
      <c r="S36" s="36">
        <f t="shared" si="15"/>
        <v>7033.4</v>
      </c>
      <c r="T36" s="36">
        <f t="shared" si="16"/>
        <v>41966.94</v>
      </c>
      <c r="U36" s="40" t="s">
        <v>349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92"/>
    </row>
    <row r="37" spans="1:860" s="2" customFormat="1" ht="30" customHeight="1" x14ac:dyDescent="0.25">
      <c r="A37" s="38">
        <v>29</v>
      </c>
      <c r="B37" s="22" t="s">
        <v>290</v>
      </c>
      <c r="C37" s="38" t="s">
        <v>278</v>
      </c>
      <c r="D37" s="22" t="s">
        <v>203</v>
      </c>
      <c r="E37" s="22" t="s">
        <v>241</v>
      </c>
      <c r="F37" s="38" t="s">
        <v>261</v>
      </c>
      <c r="G37" s="52" t="s">
        <v>262</v>
      </c>
      <c r="H37" s="52" t="s">
        <v>262</v>
      </c>
      <c r="I37" s="36">
        <v>46000</v>
      </c>
      <c r="J37" s="36">
        <v>2296.66</v>
      </c>
      <c r="K37" s="36">
        <v>25</v>
      </c>
      <c r="L37" s="35">
        <f t="shared" si="17"/>
        <v>1320.2</v>
      </c>
      <c r="M37" s="36">
        <f>I37*7.1%</f>
        <v>3265.9999999999995</v>
      </c>
      <c r="N37" s="36">
        <f>I37*1.1%</f>
        <v>506.00000000000006</v>
      </c>
      <c r="O37" s="35">
        <f>I37*3.04%</f>
        <v>1398.4</v>
      </c>
      <c r="P37" s="36">
        <f>I37*7.09%</f>
        <v>3261.4</v>
      </c>
      <c r="Q37" s="36">
        <f>+L37+O37</f>
        <v>2718.6000000000004</v>
      </c>
      <c r="R37" s="36">
        <f>SUM(J37+K37+L37+O37)</f>
        <v>5040.26</v>
      </c>
      <c r="S37" s="36">
        <f>SUM(M37+N37+P37)</f>
        <v>7033.4</v>
      </c>
      <c r="T37" s="36">
        <f>I37-R37</f>
        <v>40959.74</v>
      </c>
      <c r="U37" s="40" t="s">
        <v>349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92"/>
    </row>
    <row r="38" spans="1:860" s="2" customFormat="1" ht="30" customHeight="1" x14ac:dyDescent="0.25">
      <c r="A38" s="38">
        <v>30</v>
      </c>
      <c r="B38" s="22" t="s">
        <v>389</v>
      </c>
      <c r="C38" s="38" t="s">
        <v>278</v>
      </c>
      <c r="D38" s="22" t="s">
        <v>203</v>
      </c>
      <c r="E38" s="22" t="s">
        <v>391</v>
      </c>
      <c r="F38" s="38" t="s">
        <v>261</v>
      </c>
      <c r="G38" s="52" t="s">
        <v>262</v>
      </c>
      <c r="H38" s="52" t="s">
        <v>262</v>
      </c>
      <c r="I38" s="36">
        <v>46000</v>
      </c>
      <c r="J38" s="36">
        <v>1289.46</v>
      </c>
      <c r="K38" s="36">
        <v>25</v>
      </c>
      <c r="L38" s="35">
        <f t="shared" ref="L38:L39" si="36">I38*2.87%</f>
        <v>1320.2</v>
      </c>
      <c r="M38" s="36">
        <f t="shared" ref="M38:M39" si="37">I38*7.1%</f>
        <v>3265.9999999999995</v>
      </c>
      <c r="N38" s="36">
        <f t="shared" ref="N38:N39" si="38">I38*1.1%</f>
        <v>506.00000000000006</v>
      </c>
      <c r="O38" s="35">
        <f t="shared" ref="O38:O39" si="39">I38*3.04%</f>
        <v>1398.4</v>
      </c>
      <c r="P38" s="36">
        <f t="shared" ref="P38:P39" si="40">I38*7.09%</f>
        <v>3261.4</v>
      </c>
      <c r="Q38" s="36">
        <f t="shared" ref="Q38:Q39" si="41">+L38+O38</f>
        <v>2718.6000000000004</v>
      </c>
      <c r="R38" s="36">
        <f t="shared" ref="R38:R39" si="42">SUM(J38+K38+L38+O38)</f>
        <v>4033.06</v>
      </c>
      <c r="S38" s="36">
        <f t="shared" ref="S38:S39" si="43">SUM(M38+N38+P38)</f>
        <v>7033.4</v>
      </c>
      <c r="T38" s="36">
        <f t="shared" ref="T38:T39" si="44">I38-R38</f>
        <v>41966.94</v>
      </c>
      <c r="U38" s="40" t="s">
        <v>349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92"/>
    </row>
    <row r="39" spans="1:860" s="2" customFormat="1" ht="30" customHeight="1" x14ac:dyDescent="0.25">
      <c r="A39" s="38">
        <v>31</v>
      </c>
      <c r="B39" s="22" t="s">
        <v>390</v>
      </c>
      <c r="C39" s="38" t="s">
        <v>278</v>
      </c>
      <c r="D39" s="22" t="s">
        <v>203</v>
      </c>
      <c r="E39" s="22" t="s">
        <v>241</v>
      </c>
      <c r="F39" s="38" t="s">
        <v>261</v>
      </c>
      <c r="G39" s="52" t="s">
        <v>262</v>
      </c>
      <c r="H39" s="52" t="s">
        <v>262</v>
      </c>
      <c r="I39" s="36">
        <v>46000</v>
      </c>
      <c r="J39" s="36">
        <v>1289.46</v>
      </c>
      <c r="K39" s="36">
        <v>25</v>
      </c>
      <c r="L39" s="35">
        <f t="shared" si="36"/>
        <v>1320.2</v>
      </c>
      <c r="M39" s="36">
        <f t="shared" si="37"/>
        <v>3265.9999999999995</v>
      </c>
      <c r="N39" s="36">
        <f t="shared" si="38"/>
        <v>506.00000000000006</v>
      </c>
      <c r="O39" s="35">
        <f t="shared" si="39"/>
        <v>1398.4</v>
      </c>
      <c r="P39" s="36">
        <f t="shared" si="40"/>
        <v>3261.4</v>
      </c>
      <c r="Q39" s="36">
        <f t="shared" si="41"/>
        <v>2718.6000000000004</v>
      </c>
      <c r="R39" s="36">
        <f t="shared" si="42"/>
        <v>4033.06</v>
      </c>
      <c r="S39" s="36">
        <f t="shared" si="43"/>
        <v>7033.4</v>
      </c>
      <c r="T39" s="36">
        <f t="shared" si="44"/>
        <v>41966.94</v>
      </c>
      <c r="U39" s="40" t="s">
        <v>349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92"/>
    </row>
    <row r="40" spans="1:860" s="2" customFormat="1" ht="30" customHeight="1" x14ac:dyDescent="0.25">
      <c r="A40" s="38">
        <v>32</v>
      </c>
      <c r="B40" s="22" t="s">
        <v>196</v>
      </c>
      <c r="C40" s="38" t="s">
        <v>279</v>
      </c>
      <c r="D40" s="22" t="s">
        <v>197</v>
      </c>
      <c r="E40" s="22" t="s">
        <v>19</v>
      </c>
      <c r="F40" s="38" t="s">
        <v>261</v>
      </c>
      <c r="G40" s="52" t="s">
        <v>262</v>
      </c>
      <c r="H40" s="52" t="s">
        <v>262</v>
      </c>
      <c r="I40" s="36">
        <v>100000</v>
      </c>
      <c r="J40" s="36">
        <v>11247.64</v>
      </c>
      <c r="K40" s="36">
        <v>25</v>
      </c>
      <c r="L40" s="35">
        <f t="shared" si="17"/>
        <v>2870</v>
      </c>
      <c r="M40" s="36">
        <f t="shared" si="9"/>
        <v>7099.9999999999991</v>
      </c>
      <c r="N40" s="36">
        <f t="shared" si="11"/>
        <v>1100</v>
      </c>
      <c r="O40" s="35">
        <f t="shared" si="12"/>
        <v>3040</v>
      </c>
      <c r="P40" s="36">
        <f t="shared" si="13"/>
        <v>7090.0000000000009</v>
      </c>
      <c r="Q40" s="36">
        <f t="shared" si="14"/>
        <v>5910</v>
      </c>
      <c r="R40" s="36">
        <f t="shared" si="18"/>
        <v>17182.64</v>
      </c>
      <c r="S40" s="36">
        <f t="shared" si="15"/>
        <v>15290</v>
      </c>
      <c r="T40" s="36">
        <f t="shared" si="16"/>
        <v>82817.36</v>
      </c>
      <c r="U40" s="40" t="s">
        <v>349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92"/>
    </row>
    <row r="41" spans="1:860" s="2" customFormat="1" ht="30" customHeight="1" x14ac:dyDescent="0.25">
      <c r="A41" s="38">
        <v>33</v>
      </c>
      <c r="B41" s="22" t="s">
        <v>347</v>
      </c>
      <c r="C41" s="38" t="s">
        <v>279</v>
      </c>
      <c r="D41" s="22" t="s">
        <v>197</v>
      </c>
      <c r="E41" s="22" t="s">
        <v>303</v>
      </c>
      <c r="F41" s="38" t="s">
        <v>261</v>
      </c>
      <c r="G41" s="52" t="s">
        <v>262</v>
      </c>
      <c r="H41" s="52" t="s">
        <v>262</v>
      </c>
      <c r="I41" s="36">
        <v>61000</v>
      </c>
      <c r="J41" s="36">
        <v>6663.52</v>
      </c>
      <c r="K41" s="36">
        <v>25</v>
      </c>
      <c r="L41" s="35">
        <f>I41*2.87%</f>
        <v>1750.7</v>
      </c>
      <c r="M41" s="36">
        <f>I41*7.1%</f>
        <v>4331</v>
      </c>
      <c r="N41" s="36">
        <f>I41*1.1%</f>
        <v>671.00000000000011</v>
      </c>
      <c r="O41" s="35">
        <f>I41*3.04%</f>
        <v>1854.4</v>
      </c>
      <c r="P41" s="36">
        <f>I41*7.09%</f>
        <v>4324.9000000000005</v>
      </c>
      <c r="Q41" s="36">
        <f>+L41+O41</f>
        <v>3605.1000000000004</v>
      </c>
      <c r="R41" s="36">
        <f>SUM(J41+K41+L41+O41)</f>
        <v>10293.620000000001</v>
      </c>
      <c r="S41" s="36">
        <f>SUM(M41+N41+P41)</f>
        <v>9326.9000000000015</v>
      </c>
      <c r="T41" s="36">
        <f>I41-R41</f>
        <v>50706.38</v>
      </c>
      <c r="U41" s="40" t="s">
        <v>349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92"/>
    </row>
    <row r="42" spans="1:860" s="2" customFormat="1" ht="30" customHeight="1" x14ac:dyDescent="0.25">
      <c r="A42" s="38">
        <v>34</v>
      </c>
      <c r="B42" s="22" t="s">
        <v>22</v>
      </c>
      <c r="C42" s="38" t="s">
        <v>279</v>
      </c>
      <c r="D42" s="22" t="s">
        <v>54</v>
      </c>
      <c r="E42" s="22" t="s">
        <v>25</v>
      </c>
      <c r="F42" s="38" t="s">
        <v>261</v>
      </c>
      <c r="G42" s="52" t="s">
        <v>262</v>
      </c>
      <c r="H42" s="52" t="s">
        <v>262</v>
      </c>
      <c r="I42" s="36">
        <v>155000</v>
      </c>
      <c r="J42" s="36">
        <v>25042.74</v>
      </c>
      <c r="K42" s="36">
        <v>25</v>
      </c>
      <c r="L42" s="35">
        <f t="shared" si="17"/>
        <v>4448.5</v>
      </c>
      <c r="M42" s="36">
        <f t="shared" si="9"/>
        <v>11004.999999999998</v>
      </c>
      <c r="N42" s="36">
        <f t="shared" si="11"/>
        <v>1705.0000000000002</v>
      </c>
      <c r="O42" s="35">
        <f t="shared" si="12"/>
        <v>4712</v>
      </c>
      <c r="P42" s="36">
        <f t="shared" si="13"/>
        <v>10989.5</v>
      </c>
      <c r="Q42" s="36">
        <f t="shared" si="14"/>
        <v>9160.5</v>
      </c>
      <c r="R42" s="36">
        <f t="shared" si="18"/>
        <v>34228.240000000005</v>
      </c>
      <c r="S42" s="36">
        <f t="shared" si="15"/>
        <v>23699.5</v>
      </c>
      <c r="T42" s="36">
        <f t="shared" si="16"/>
        <v>120771.76</v>
      </c>
      <c r="U42" s="40" t="s">
        <v>349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92"/>
    </row>
    <row r="43" spans="1:860" s="2" customFormat="1" ht="30" customHeight="1" x14ac:dyDescent="0.25">
      <c r="A43" s="38">
        <v>35</v>
      </c>
      <c r="B43" s="22" t="s">
        <v>392</v>
      </c>
      <c r="C43" s="38" t="s">
        <v>279</v>
      </c>
      <c r="D43" s="22" t="s">
        <v>180</v>
      </c>
      <c r="E43" s="22" t="s">
        <v>393</v>
      </c>
      <c r="F43" s="38" t="s">
        <v>261</v>
      </c>
      <c r="G43" s="52" t="s">
        <v>262</v>
      </c>
      <c r="H43" s="52" t="s">
        <v>262</v>
      </c>
      <c r="I43" s="36">
        <v>45000</v>
      </c>
      <c r="J43" s="36">
        <v>1148.33</v>
      </c>
      <c r="K43" s="36">
        <v>25</v>
      </c>
      <c r="L43" s="35">
        <f t="shared" ref="L43" si="45">I43*2.87%</f>
        <v>1291.5</v>
      </c>
      <c r="M43" s="36">
        <f>I43*7.1%</f>
        <v>3194.9999999999995</v>
      </c>
      <c r="N43" s="36">
        <f>I43*1.1%</f>
        <v>495.00000000000006</v>
      </c>
      <c r="O43" s="35">
        <f>I43*3.04%</f>
        <v>1368</v>
      </c>
      <c r="P43" s="36">
        <f>I43*7.09%</f>
        <v>3190.5</v>
      </c>
      <c r="Q43" s="36">
        <f>+L43+O43</f>
        <v>2659.5</v>
      </c>
      <c r="R43" s="36">
        <f>SUM(J43+K43+L43+O43)</f>
        <v>3832.83</v>
      </c>
      <c r="S43" s="36">
        <f>SUM(M43+N43+P43)</f>
        <v>6880.5</v>
      </c>
      <c r="T43" s="36">
        <f>I43-R43</f>
        <v>41167.17</v>
      </c>
      <c r="U43" s="40" t="s">
        <v>349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92"/>
    </row>
    <row r="44" spans="1:860" s="29" customFormat="1" ht="30" customHeight="1" x14ac:dyDescent="0.25">
      <c r="A44" s="38">
        <v>36</v>
      </c>
      <c r="B44" s="22" t="s">
        <v>53</v>
      </c>
      <c r="C44" s="38" t="s">
        <v>279</v>
      </c>
      <c r="D44" s="22" t="s">
        <v>52</v>
      </c>
      <c r="E44" s="22" t="s">
        <v>413</v>
      </c>
      <c r="F44" s="38" t="s">
        <v>261</v>
      </c>
      <c r="G44" s="52" t="s">
        <v>262</v>
      </c>
      <c r="H44" s="52" t="s">
        <v>262</v>
      </c>
      <c r="I44" s="36">
        <v>110000</v>
      </c>
      <c r="J44" s="36">
        <v>14028.75</v>
      </c>
      <c r="K44" s="36">
        <v>25</v>
      </c>
      <c r="L44" s="35">
        <f t="shared" si="17"/>
        <v>3157</v>
      </c>
      <c r="M44" s="36">
        <f t="shared" si="9"/>
        <v>7809.9999999999991</v>
      </c>
      <c r="N44" s="36">
        <f t="shared" si="11"/>
        <v>1210.0000000000002</v>
      </c>
      <c r="O44" s="35">
        <f t="shared" si="12"/>
        <v>3344</v>
      </c>
      <c r="P44" s="36">
        <f t="shared" si="13"/>
        <v>7799.0000000000009</v>
      </c>
      <c r="Q44" s="36">
        <f t="shared" si="14"/>
        <v>6501</v>
      </c>
      <c r="R44" s="36">
        <f t="shared" si="18"/>
        <v>20554.75</v>
      </c>
      <c r="S44" s="36">
        <f t="shared" si="15"/>
        <v>16819</v>
      </c>
      <c r="T44" s="36">
        <f t="shared" si="16"/>
        <v>89445.25</v>
      </c>
      <c r="U44" s="40" t="s">
        <v>349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92"/>
    </row>
    <row r="45" spans="1:860" s="2" customFormat="1" ht="30" customHeight="1" x14ac:dyDescent="0.25">
      <c r="A45" s="38">
        <v>37</v>
      </c>
      <c r="B45" s="22" t="s">
        <v>368</v>
      </c>
      <c r="C45" s="38" t="s">
        <v>278</v>
      </c>
      <c r="D45" s="22" t="s">
        <v>52</v>
      </c>
      <c r="E45" s="22" t="s">
        <v>367</v>
      </c>
      <c r="F45" s="38" t="s">
        <v>261</v>
      </c>
      <c r="G45" s="52" t="s">
        <v>262</v>
      </c>
      <c r="H45" s="52" t="s">
        <v>262</v>
      </c>
      <c r="I45" s="36">
        <v>90000</v>
      </c>
      <c r="J45" s="36">
        <v>9753.1200000000008</v>
      </c>
      <c r="K45" s="36">
        <v>25</v>
      </c>
      <c r="L45" s="35">
        <f t="shared" si="17"/>
        <v>2583</v>
      </c>
      <c r="M45" s="36">
        <f t="shared" si="9"/>
        <v>6389.9999999999991</v>
      </c>
      <c r="N45" s="36">
        <f t="shared" si="11"/>
        <v>990.00000000000011</v>
      </c>
      <c r="O45" s="35">
        <f t="shared" si="12"/>
        <v>2736</v>
      </c>
      <c r="P45" s="36">
        <f t="shared" si="13"/>
        <v>6381</v>
      </c>
      <c r="Q45" s="36">
        <f t="shared" si="14"/>
        <v>5319</v>
      </c>
      <c r="R45" s="36">
        <f t="shared" si="18"/>
        <v>15097.12</v>
      </c>
      <c r="S45" s="36">
        <f t="shared" si="15"/>
        <v>13761</v>
      </c>
      <c r="T45" s="36">
        <f t="shared" si="16"/>
        <v>74902.880000000005</v>
      </c>
      <c r="U45" s="40" t="s">
        <v>349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92"/>
    </row>
    <row r="46" spans="1:860" s="2" customFormat="1" ht="30" customHeight="1" x14ac:dyDescent="0.25">
      <c r="A46" s="38">
        <v>38</v>
      </c>
      <c r="B46" s="22" t="s">
        <v>366</v>
      </c>
      <c r="C46" s="38" t="s">
        <v>279</v>
      </c>
      <c r="D46" s="22" t="s">
        <v>375</v>
      </c>
      <c r="E46" s="22" t="s">
        <v>365</v>
      </c>
      <c r="F46" s="38" t="s">
        <v>261</v>
      </c>
      <c r="G46" s="52" t="s">
        <v>262</v>
      </c>
      <c r="H46" s="52" t="s">
        <v>262</v>
      </c>
      <c r="I46" s="36">
        <v>35000</v>
      </c>
      <c r="J46" s="36">
        <v>0</v>
      </c>
      <c r="K46" s="36">
        <v>25</v>
      </c>
      <c r="L46" s="35">
        <f t="shared" ref="L46" si="46">I46*2.87%</f>
        <v>1004.5</v>
      </c>
      <c r="M46" s="36">
        <f>I46*7.1%</f>
        <v>2485</v>
      </c>
      <c r="N46" s="36">
        <f>I46*1.1%</f>
        <v>385.00000000000006</v>
      </c>
      <c r="O46" s="35">
        <f>I46*3.04%</f>
        <v>1064</v>
      </c>
      <c r="P46" s="36">
        <f>I46*7.09%</f>
        <v>2481.5</v>
      </c>
      <c r="Q46" s="36">
        <f>+L46+O46</f>
        <v>2068.5</v>
      </c>
      <c r="R46" s="36">
        <f>SUM(J46+K46+L46+O46)</f>
        <v>2093.5</v>
      </c>
      <c r="S46" s="36">
        <f>SUM(M46+N46+P46)</f>
        <v>5351.5</v>
      </c>
      <c r="T46" s="36">
        <f>I46-R46</f>
        <v>32906.5</v>
      </c>
      <c r="U46" s="40" t="s">
        <v>349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92"/>
    </row>
    <row r="47" spans="1:860" s="2" customFormat="1" ht="30" customHeight="1" x14ac:dyDescent="0.25">
      <c r="A47" s="38">
        <v>39</v>
      </c>
      <c r="B47" s="22" t="s">
        <v>200</v>
      </c>
      <c r="C47" s="38" t="s">
        <v>278</v>
      </c>
      <c r="D47" s="22" t="s">
        <v>158</v>
      </c>
      <c r="E47" s="22" t="s">
        <v>201</v>
      </c>
      <c r="F47" s="38" t="s">
        <v>261</v>
      </c>
      <c r="G47" s="52" t="s">
        <v>262</v>
      </c>
      <c r="H47" s="52" t="s">
        <v>262</v>
      </c>
      <c r="I47" s="36">
        <v>100000</v>
      </c>
      <c r="J47" s="36">
        <v>12105.37</v>
      </c>
      <c r="K47" s="36">
        <v>25</v>
      </c>
      <c r="L47" s="35">
        <f t="shared" si="17"/>
        <v>2870</v>
      </c>
      <c r="M47" s="36">
        <f t="shared" si="9"/>
        <v>7099.9999999999991</v>
      </c>
      <c r="N47" s="36">
        <f t="shared" si="11"/>
        <v>1100</v>
      </c>
      <c r="O47" s="35">
        <f t="shared" si="12"/>
        <v>3040</v>
      </c>
      <c r="P47" s="36">
        <f t="shared" si="13"/>
        <v>7090.0000000000009</v>
      </c>
      <c r="Q47" s="36">
        <f t="shared" si="14"/>
        <v>5910</v>
      </c>
      <c r="R47" s="36">
        <f t="shared" si="18"/>
        <v>18040.370000000003</v>
      </c>
      <c r="S47" s="36">
        <f t="shared" si="15"/>
        <v>15290</v>
      </c>
      <c r="T47" s="36">
        <f t="shared" si="16"/>
        <v>81959.63</v>
      </c>
      <c r="U47" s="40" t="s">
        <v>349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92"/>
    </row>
    <row r="48" spans="1:860" s="2" customFormat="1" ht="30" customHeight="1" x14ac:dyDescent="0.25">
      <c r="A48" s="38">
        <v>40</v>
      </c>
      <c r="B48" s="22" t="s">
        <v>315</v>
      </c>
      <c r="C48" s="38" t="s">
        <v>278</v>
      </c>
      <c r="D48" s="22" t="s">
        <v>158</v>
      </c>
      <c r="E48" s="22" t="s">
        <v>316</v>
      </c>
      <c r="F48" s="38" t="s">
        <v>261</v>
      </c>
      <c r="G48" s="52" t="s">
        <v>262</v>
      </c>
      <c r="H48" s="52" t="s">
        <v>262</v>
      </c>
      <c r="I48" s="36">
        <v>25000</v>
      </c>
      <c r="J48" s="36">
        <v>0</v>
      </c>
      <c r="K48" s="36">
        <v>25</v>
      </c>
      <c r="L48" s="35">
        <f t="shared" ref="L48" si="47">I48*2.87%</f>
        <v>717.5</v>
      </c>
      <c r="M48" s="36">
        <f t="shared" ref="M48" si="48">I48*7.1%</f>
        <v>1774.9999999999998</v>
      </c>
      <c r="N48" s="36">
        <f t="shared" ref="N48" si="49">I48*1.1%</f>
        <v>275</v>
      </c>
      <c r="O48" s="35">
        <f t="shared" ref="O48" si="50">I48*3.04%</f>
        <v>760</v>
      </c>
      <c r="P48" s="36">
        <f t="shared" ref="P48" si="51">I48*7.09%</f>
        <v>1772.5000000000002</v>
      </c>
      <c r="Q48" s="36">
        <f t="shared" ref="Q48" si="52">+L48+O48</f>
        <v>1477.5</v>
      </c>
      <c r="R48" s="36">
        <f t="shared" ref="R48" si="53">SUM(J48+K48+L48+O48)</f>
        <v>1502.5</v>
      </c>
      <c r="S48" s="36">
        <f t="shared" ref="S48" si="54">SUM(M48+N48+P48)</f>
        <v>3822.5</v>
      </c>
      <c r="T48" s="36">
        <f t="shared" ref="T48" si="55">I48-R48</f>
        <v>23497.5</v>
      </c>
      <c r="U48" s="40" t="s">
        <v>349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92"/>
    </row>
    <row r="49" spans="1:860" s="2" customFormat="1" ht="30" customHeight="1" x14ac:dyDescent="0.25">
      <c r="A49" s="38">
        <v>41</v>
      </c>
      <c r="B49" s="22" t="s">
        <v>51</v>
      </c>
      <c r="C49" s="38" t="s">
        <v>278</v>
      </c>
      <c r="D49" s="22" t="s">
        <v>50</v>
      </c>
      <c r="E49" s="22" t="s">
        <v>19</v>
      </c>
      <c r="F49" s="38" t="s">
        <v>261</v>
      </c>
      <c r="G49" s="52" t="s">
        <v>262</v>
      </c>
      <c r="H49" s="52" t="s">
        <v>262</v>
      </c>
      <c r="I49" s="36">
        <v>90000</v>
      </c>
      <c r="J49" s="36">
        <v>8895.39</v>
      </c>
      <c r="K49" s="36">
        <v>25</v>
      </c>
      <c r="L49" s="35">
        <f t="shared" si="17"/>
        <v>2583</v>
      </c>
      <c r="M49" s="36">
        <f t="shared" si="9"/>
        <v>6389.9999999999991</v>
      </c>
      <c r="N49" s="36">
        <f t="shared" si="11"/>
        <v>990.00000000000011</v>
      </c>
      <c r="O49" s="35">
        <f t="shared" si="12"/>
        <v>2736</v>
      </c>
      <c r="P49" s="36">
        <f t="shared" si="13"/>
        <v>6381</v>
      </c>
      <c r="Q49" s="36">
        <f t="shared" si="14"/>
        <v>5319</v>
      </c>
      <c r="R49" s="36">
        <f t="shared" si="18"/>
        <v>14239.39</v>
      </c>
      <c r="S49" s="36">
        <f t="shared" si="15"/>
        <v>13761</v>
      </c>
      <c r="T49" s="36">
        <f t="shared" si="16"/>
        <v>75760.61</v>
      </c>
      <c r="U49" s="40" t="s">
        <v>349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92"/>
    </row>
    <row r="50" spans="1:860" s="2" customFormat="1" ht="30" customHeight="1" x14ac:dyDescent="0.25">
      <c r="A50" s="38">
        <v>42</v>
      </c>
      <c r="B50" s="22" t="s">
        <v>344</v>
      </c>
      <c r="C50" s="38" t="s">
        <v>278</v>
      </c>
      <c r="D50" s="22" t="s">
        <v>50</v>
      </c>
      <c r="E50" s="22" t="s">
        <v>345</v>
      </c>
      <c r="F50" s="38" t="s">
        <v>261</v>
      </c>
      <c r="G50" s="52" t="s">
        <v>262</v>
      </c>
      <c r="H50" s="52" t="s">
        <v>262</v>
      </c>
      <c r="I50" s="36">
        <v>50000</v>
      </c>
      <c r="J50" s="36">
        <v>3708</v>
      </c>
      <c r="K50" s="36">
        <v>25</v>
      </c>
      <c r="L50" s="35">
        <f>I50*2.87%</f>
        <v>1435</v>
      </c>
      <c r="M50" s="36">
        <f>I50*7.1%</f>
        <v>3549.9999999999995</v>
      </c>
      <c r="N50" s="36">
        <f>I50*1.1%</f>
        <v>550</v>
      </c>
      <c r="O50" s="35">
        <f>I50*3.04%</f>
        <v>1520</v>
      </c>
      <c r="P50" s="36">
        <f>I50*7.09%</f>
        <v>3545.0000000000005</v>
      </c>
      <c r="Q50" s="36">
        <f>+L50+O50</f>
        <v>2955</v>
      </c>
      <c r="R50" s="36">
        <f>SUM(J50+K50+L50+O50)</f>
        <v>6688</v>
      </c>
      <c r="S50" s="36">
        <f>SUM(M50+N50+P50)</f>
        <v>7645</v>
      </c>
      <c r="T50" s="36">
        <f>I50-R50</f>
        <v>43312</v>
      </c>
      <c r="U50" s="40" t="s">
        <v>349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92"/>
    </row>
    <row r="51" spans="1:860" s="2" customFormat="1" ht="30" customHeight="1" x14ac:dyDescent="0.25">
      <c r="A51" s="38">
        <v>43</v>
      </c>
      <c r="B51" s="22" t="s">
        <v>385</v>
      </c>
      <c r="C51" s="38" t="s">
        <v>278</v>
      </c>
      <c r="D51" s="22" t="s">
        <v>50</v>
      </c>
      <c r="E51" s="22" t="s">
        <v>386</v>
      </c>
      <c r="F51" s="38" t="s">
        <v>261</v>
      </c>
      <c r="G51" s="52" t="s">
        <v>262</v>
      </c>
      <c r="H51" s="52" t="s">
        <v>262</v>
      </c>
      <c r="I51" s="36">
        <v>35000</v>
      </c>
      <c r="J51" s="36">
        <v>0</v>
      </c>
      <c r="K51" s="36">
        <v>25</v>
      </c>
      <c r="L51" s="35">
        <f>I51*2.87%</f>
        <v>1004.5</v>
      </c>
      <c r="M51" s="36">
        <f>I51*7.1%</f>
        <v>2485</v>
      </c>
      <c r="N51" s="36">
        <f>I51*1.1%</f>
        <v>385.00000000000006</v>
      </c>
      <c r="O51" s="35">
        <f>I51*3.04%</f>
        <v>1064</v>
      </c>
      <c r="P51" s="36">
        <f>I51*7.09%</f>
        <v>2481.5</v>
      </c>
      <c r="Q51" s="36">
        <f>+L51+O51</f>
        <v>2068.5</v>
      </c>
      <c r="R51" s="36">
        <f>SUM(J51+K51+L51+O51)</f>
        <v>2093.5</v>
      </c>
      <c r="S51" s="36">
        <f>SUM(M51+N51+P51)</f>
        <v>5351.5</v>
      </c>
      <c r="T51" s="36">
        <f>I51-R51</f>
        <v>32906.5</v>
      </c>
      <c r="U51" s="40" t="s">
        <v>349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92"/>
    </row>
    <row r="52" spans="1:860" s="29" customFormat="1" ht="30" customHeight="1" x14ac:dyDescent="0.25">
      <c r="A52" s="38">
        <v>44</v>
      </c>
      <c r="B52" s="22" t="s">
        <v>47</v>
      </c>
      <c r="C52" s="38" t="s">
        <v>279</v>
      </c>
      <c r="D52" s="22" t="s">
        <v>239</v>
      </c>
      <c r="E52" s="22" t="s">
        <v>410</v>
      </c>
      <c r="F52" s="38" t="s">
        <v>261</v>
      </c>
      <c r="G52" s="52" t="s">
        <v>262</v>
      </c>
      <c r="H52" s="52" t="s">
        <v>262</v>
      </c>
      <c r="I52" s="36">
        <v>155000</v>
      </c>
      <c r="J52" s="36">
        <v>50085.48</v>
      </c>
      <c r="K52" s="36">
        <v>25</v>
      </c>
      <c r="L52" s="35">
        <f t="shared" si="17"/>
        <v>4448.5</v>
      </c>
      <c r="M52" s="36">
        <f t="shared" si="9"/>
        <v>11004.999999999998</v>
      </c>
      <c r="N52" s="36">
        <f t="shared" si="11"/>
        <v>1705.0000000000002</v>
      </c>
      <c r="O52" s="35">
        <f t="shared" si="12"/>
        <v>4712</v>
      </c>
      <c r="P52" s="36">
        <f t="shared" si="13"/>
        <v>10989.5</v>
      </c>
      <c r="Q52" s="36">
        <f t="shared" si="14"/>
        <v>9160.5</v>
      </c>
      <c r="R52" s="36">
        <f t="shared" si="18"/>
        <v>59270.98</v>
      </c>
      <c r="S52" s="36">
        <f t="shared" si="15"/>
        <v>23699.5</v>
      </c>
      <c r="T52" s="36">
        <f t="shared" si="16"/>
        <v>95729.01999999999</v>
      </c>
      <c r="U52" s="40" t="s">
        <v>349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92"/>
    </row>
    <row r="53" spans="1:860" s="15" customFormat="1" ht="30" customHeight="1" x14ac:dyDescent="0.25">
      <c r="A53" s="38">
        <v>45</v>
      </c>
      <c r="B53" s="22" t="s">
        <v>266</v>
      </c>
      <c r="C53" s="38" t="s">
        <v>279</v>
      </c>
      <c r="D53" s="22" t="s">
        <v>239</v>
      </c>
      <c r="E53" s="22" t="s">
        <v>240</v>
      </c>
      <c r="F53" s="38" t="s">
        <v>261</v>
      </c>
      <c r="G53" s="52" t="s">
        <v>262</v>
      </c>
      <c r="H53" s="52" t="s">
        <v>262</v>
      </c>
      <c r="I53" s="36">
        <v>80000</v>
      </c>
      <c r="J53" s="36">
        <v>14801.74</v>
      </c>
      <c r="K53" s="36">
        <v>25</v>
      </c>
      <c r="L53" s="35">
        <f t="shared" si="17"/>
        <v>2296</v>
      </c>
      <c r="M53" s="36">
        <f t="shared" si="9"/>
        <v>5679.9999999999991</v>
      </c>
      <c r="N53" s="36">
        <f t="shared" si="11"/>
        <v>880.00000000000011</v>
      </c>
      <c r="O53" s="35">
        <f t="shared" si="12"/>
        <v>2432</v>
      </c>
      <c r="P53" s="36">
        <f t="shared" si="13"/>
        <v>5672</v>
      </c>
      <c r="Q53" s="36">
        <f t="shared" si="14"/>
        <v>4728</v>
      </c>
      <c r="R53" s="36">
        <f t="shared" ref="R53:R59" si="56">SUM(J53+K53+L53+O53)</f>
        <v>19554.739999999998</v>
      </c>
      <c r="S53" s="36">
        <f t="shared" si="15"/>
        <v>12232</v>
      </c>
      <c r="T53" s="36">
        <f t="shared" si="16"/>
        <v>60445.26</v>
      </c>
      <c r="U53" s="40" t="s">
        <v>349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</row>
    <row r="54" spans="1:860" s="2" customFormat="1" ht="30" customHeight="1" x14ac:dyDescent="0.25">
      <c r="A54" s="38">
        <v>46</v>
      </c>
      <c r="B54" s="22" t="s">
        <v>417</v>
      </c>
      <c r="C54" s="38" t="s">
        <v>279</v>
      </c>
      <c r="D54" s="22" t="s">
        <v>364</v>
      </c>
      <c r="E54" s="22" t="s">
        <v>240</v>
      </c>
      <c r="F54" s="38" t="s">
        <v>261</v>
      </c>
      <c r="G54" s="52" t="s">
        <v>262</v>
      </c>
      <c r="H54" s="52" t="s">
        <v>262</v>
      </c>
      <c r="I54" s="36">
        <v>61000</v>
      </c>
      <c r="J54" s="36">
        <v>3674.86</v>
      </c>
      <c r="K54" s="36">
        <v>25</v>
      </c>
      <c r="L54" s="35">
        <f t="shared" si="17"/>
        <v>1750.7</v>
      </c>
      <c r="M54" s="36">
        <f t="shared" si="9"/>
        <v>4331</v>
      </c>
      <c r="N54" s="36">
        <f t="shared" si="11"/>
        <v>671.00000000000011</v>
      </c>
      <c r="O54" s="35">
        <f t="shared" si="12"/>
        <v>1854.4</v>
      </c>
      <c r="P54" s="36">
        <f t="shared" si="13"/>
        <v>4324.9000000000005</v>
      </c>
      <c r="Q54" s="36">
        <f t="shared" si="14"/>
        <v>3605.1000000000004</v>
      </c>
      <c r="R54" s="36">
        <f t="shared" si="56"/>
        <v>7304.9600000000009</v>
      </c>
      <c r="S54" s="36">
        <f t="shared" si="15"/>
        <v>9326.9000000000015</v>
      </c>
      <c r="T54" s="36">
        <f t="shared" si="16"/>
        <v>53695.040000000001</v>
      </c>
      <c r="U54" s="40" t="s">
        <v>349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92"/>
    </row>
    <row r="55" spans="1:860" s="2" customFormat="1" ht="30" customHeight="1" x14ac:dyDescent="0.25">
      <c r="A55" s="38">
        <v>47</v>
      </c>
      <c r="B55" s="22" t="s">
        <v>395</v>
      </c>
      <c r="C55" s="38" t="s">
        <v>279</v>
      </c>
      <c r="D55" s="22" t="s">
        <v>364</v>
      </c>
      <c r="E55" s="22" t="s">
        <v>331</v>
      </c>
      <c r="F55" s="38" t="s">
        <v>261</v>
      </c>
      <c r="G55" s="52" t="s">
        <v>262</v>
      </c>
      <c r="H55" s="52" t="s">
        <v>262</v>
      </c>
      <c r="I55" s="36">
        <v>40000</v>
      </c>
      <c r="J55" s="36">
        <v>185.33</v>
      </c>
      <c r="K55" s="36">
        <v>25</v>
      </c>
      <c r="L55" s="35">
        <f t="shared" si="17"/>
        <v>1148</v>
      </c>
      <c r="M55" s="36">
        <f t="shared" si="9"/>
        <v>2839.9999999999995</v>
      </c>
      <c r="N55" s="36">
        <f t="shared" si="11"/>
        <v>440.00000000000006</v>
      </c>
      <c r="O55" s="35">
        <f t="shared" ref="O55:O77" si="57">I55*3.04%</f>
        <v>1216</v>
      </c>
      <c r="P55" s="36">
        <f t="shared" si="13"/>
        <v>2836</v>
      </c>
      <c r="Q55" s="36">
        <f t="shared" si="14"/>
        <v>2364</v>
      </c>
      <c r="R55" s="36">
        <f t="shared" si="56"/>
        <v>2574.33</v>
      </c>
      <c r="S55" s="36">
        <f t="shared" si="15"/>
        <v>6116</v>
      </c>
      <c r="T55" s="36">
        <f t="shared" si="16"/>
        <v>37425.67</v>
      </c>
      <c r="U55" s="40" t="s">
        <v>349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92"/>
    </row>
    <row r="56" spans="1:860" s="2" customFormat="1" ht="30" customHeight="1" x14ac:dyDescent="0.25">
      <c r="A56" s="38">
        <v>48</v>
      </c>
      <c r="B56" s="22" t="s">
        <v>433</v>
      </c>
      <c r="C56" s="38" t="s">
        <v>278</v>
      </c>
      <c r="D56" s="22" t="s">
        <v>147</v>
      </c>
      <c r="E56" s="22" t="s">
        <v>19</v>
      </c>
      <c r="F56" s="38" t="s">
        <v>261</v>
      </c>
      <c r="G56" s="52" t="s">
        <v>262</v>
      </c>
      <c r="H56" s="52" t="s">
        <v>262</v>
      </c>
      <c r="I56" s="36">
        <v>60000</v>
      </c>
      <c r="J56" s="36">
        <v>3486.68</v>
      </c>
      <c r="K56" s="36">
        <v>25</v>
      </c>
      <c r="L56" s="35">
        <f t="shared" si="17"/>
        <v>1722</v>
      </c>
      <c r="M56" s="36">
        <f t="shared" si="9"/>
        <v>4260</v>
      </c>
      <c r="N56" s="36">
        <f t="shared" si="11"/>
        <v>660.00000000000011</v>
      </c>
      <c r="O56" s="35">
        <f t="shared" si="57"/>
        <v>1824</v>
      </c>
      <c r="P56" s="36">
        <f t="shared" si="13"/>
        <v>4254</v>
      </c>
      <c r="Q56" s="36">
        <f t="shared" si="14"/>
        <v>3546</v>
      </c>
      <c r="R56" s="36">
        <f t="shared" si="56"/>
        <v>7057.68</v>
      </c>
      <c r="S56" s="36">
        <f t="shared" si="15"/>
        <v>9174</v>
      </c>
      <c r="T56" s="36">
        <f t="shared" si="16"/>
        <v>52942.32</v>
      </c>
      <c r="U56" s="40" t="s">
        <v>349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92"/>
    </row>
    <row r="57" spans="1:860" s="2" customFormat="1" ht="30" customHeight="1" x14ac:dyDescent="0.25">
      <c r="A57" s="38">
        <v>49</v>
      </c>
      <c r="B57" s="22" t="s">
        <v>152</v>
      </c>
      <c r="C57" s="38" t="s">
        <v>278</v>
      </c>
      <c r="D57" s="22" t="s">
        <v>147</v>
      </c>
      <c r="E57" s="22" t="s">
        <v>1</v>
      </c>
      <c r="F57" s="38" t="s">
        <v>261</v>
      </c>
      <c r="G57" s="52" t="s">
        <v>262</v>
      </c>
      <c r="H57" s="52" t="s">
        <v>262</v>
      </c>
      <c r="I57" s="36">
        <v>55000</v>
      </c>
      <c r="J57" s="36">
        <v>2559.6799999999998</v>
      </c>
      <c r="K57" s="36">
        <v>25</v>
      </c>
      <c r="L57" s="35">
        <f>I57*2.87%</f>
        <v>1578.5</v>
      </c>
      <c r="M57" s="36">
        <f>I57*7.1%</f>
        <v>3904.9999999999995</v>
      </c>
      <c r="N57" s="36">
        <f>I57*1.1%</f>
        <v>605.00000000000011</v>
      </c>
      <c r="O57" s="35">
        <f>I57*3.04%</f>
        <v>1672</v>
      </c>
      <c r="P57" s="36">
        <f>I57*7.09%</f>
        <v>3899.5000000000005</v>
      </c>
      <c r="Q57" s="36">
        <f>+L57+O57</f>
        <v>3250.5</v>
      </c>
      <c r="R57" s="36">
        <f>SUM(J57+K57+L57+O57)</f>
        <v>5835.18</v>
      </c>
      <c r="S57" s="36">
        <f>SUM(M57+N57+P57)</f>
        <v>8409.5</v>
      </c>
      <c r="T57" s="36">
        <f>I57-R57</f>
        <v>49164.82</v>
      </c>
      <c r="U57" s="40" t="s">
        <v>349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92"/>
    </row>
    <row r="58" spans="1:860" s="28" customFormat="1" ht="30" customHeight="1" x14ac:dyDescent="0.25">
      <c r="A58" s="38">
        <v>50</v>
      </c>
      <c r="B58" s="22" t="s">
        <v>406</v>
      </c>
      <c r="C58" s="38" t="s">
        <v>279</v>
      </c>
      <c r="D58" s="22" t="s">
        <v>312</v>
      </c>
      <c r="E58" s="22" t="s">
        <v>65</v>
      </c>
      <c r="F58" s="38" t="s">
        <v>261</v>
      </c>
      <c r="G58" s="52" t="s">
        <v>262</v>
      </c>
      <c r="H58" s="52" t="s">
        <v>262</v>
      </c>
      <c r="I58" s="36">
        <v>46000</v>
      </c>
      <c r="J58" s="36">
        <v>1289.46</v>
      </c>
      <c r="K58" s="36">
        <v>25</v>
      </c>
      <c r="L58" s="35">
        <f t="shared" ref="L58" si="58">I58*2.87%</f>
        <v>1320.2</v>
      </c>
      <c r="M58" s="36">
        <f>I58*7.1%</f>
        <v>3265.9999999999995</v>
      </c>
      <c r="N58" s="36">
        <f>I58*1.1%</f>
        <v>506.00000000000006</v>
      </c>
      <c r="O58" s="35">
        <f>I58*3.04%</f>
        <v>1398.4</v>
      </c>
      <c r="P58" s="36">
        <f>I58*7.09%</f>
        <v>3261.4</v>
      </c>
      <c r="Q58" s="36">
        <f>+L58+O58</f>
        <v>2718.6000000000004</v>
      </c>
      <c r="R58" s="36">
        <f t="shared" ref="R58" si="59">SUM(J58+K58+L58+O58)</f>
        <v>4033.06</v>
      </c>
      <c r="S58" s="36">
        <f t="shared" ref="S58" si="60">SUM(M58+N58+P58)</f>
        <v>7033.4</v>
      </c>
      <c r="T58" s="36">
        <f t="shared" ref="T58" si="61">I58-R58</f>
        <v>41966.94</v>
      </c>
      <c r="U58" s="40" t="s">
        <v>349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92"/>
    </row>
    <row r="59" spans="1:860" s="16" customFormat="1" ht="30" customHeight="1" x14ac:dyDescent="0.25">
      <c r="A59" s="38">
        <v>51</v>
      </c>
      <c r="B59" s="23" t="s">
        <v>356</v>
      </c>
      <c r="C59" s="49" t="s">
        <v>278</v>
      </c>
      <c r="D59" s="22" t="s">
        <v>147</v>
      </c>
      <c r="E59" s="32" t="s">
        <v>357</v>
      </c>
      <c r="F59" s="49" t="s">
        <v>261</v>
      </c>
      <c r="G59" s="49" t="s">
        <v>262</v>
      </c>
      <c r="H59" s="53" t="s">
        <v>262</v>
      </c>
      <c r="I59" s="33">
        <v>190000</v>
      </c>
      <c r="J59" s="37">
        <v>33275.620000000003</v>
      </c>
      <c r="K59" s="34">
        <v>25</v>
      </c>
      <c r="L59" s="35">
        <f t="shared" si="17"/>
        <v>5453</v>
      </c>
      <c r="M59" s="36">
        <f t="shared" si="9"/>
        <v>13489.999999999998</v>
      </c>
      <c r="N59" s="36">
        <f t="shared" si="11"/>
        <v>2090</v>
      </c>
      <c r="O59" s="35">
        <v>5776</v>
      </c>
      <c r="P59" s="36">
        <f t="shared" si="13"/>
        <v>13471</v>
      </c>
      <c r="Q59" s="36">
        <f t="shared" si="14"/>
        <v>11229</v>
      </c>
      <c r="R59" s="36">
        <f t="shared" si="56"/>
        <v>44529.62</v>
      </c>
      <c r="S59" s="36">
        <f t="shared" si="15"/>
        <v>29051</v>
      </c>
      <c r="T59" s="36">
        <f t="shared" si="16"/>
        <v>145470.38</v>
      </c>
      <c r="U59" s="40" t="s">
        <v>349</v>
      </c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 s="93"/>
    </row>
    <row r="60" spans="1:860" s="2" customFormat="1" ht="30" customHeight="1" x14ac:dyDescent="0.25">
      <c r="A60" s="38">
        <v>52</v>
      </c>
      <c r="B60" s="22" t="s">
        <v>146</v>
      </c>
      <c r="C60" s="38" t="s">
        <v>278</v>
      </c>
      <c r="D60" s="22" t="s">
        <v>147</v>
      </c>
      <c r="E60" s="22" t="s">
        <v>19</v>
      </c>
      <c r="F60" s="38" t="s">
        <v>261</v>
      </c>
      <c r="G60" s="52" t="s">
        <v>262</v>
      </c>
      <c r="H60" s="52" t="s">
        <v>262</v>
      </c>
      <c r="I60" s="36">
        <v>60000</v>
      </c>
      <c r="J60" s="36">
        <v>6973.36</v>
      </c>
      <c r="K60" s="36">
        <v>25</v>
      </c>
      <c r="L60" s="35">
        <f t="shared" si="17"/>
        <v>1722</v>
      </c>
      <c r="M60" s="36">
        <f t="shared" ref="M60:M78" si="62">I60*7.1%</f>
        <v>4260</v>
      </c>
      <c r="N60" s="36">
        <f t="shared" ref="N60:N77" si="63">I60*1.1%</f>
        <v>660.00000000000011</v>
      </c>
      <c r="O60" s="35">
        <f t="shared" si="57"/>
        <v>1824</v>
      </c>
      <c r="P60" s="36">
        <f t="shared" ref="P60:P77" si="64">I60*7.09%</f>
        <v>4254</v>
      </c>
      <c r="Q60" s="36">
        <f t="shared" ref="Q60:Q77" si="65">+L60+O60</f>
        <v>3546</v>
      </c>
      <c r="R60" s="36">
        <f>SUM(J60+K60+L60+O60)</f>
        <v>10544.36</v>
      </c>
      <c r="S60" s="36">
        <f>SUM(M60+N60+P60)</f>
        <v>9174</v>
      </c>
      <c r="T60" s="36">
        <f>I60-R60</f>
        <v>49455.64</v>
      </c>
      <c r="U60" s="40" t="s">
        <v>349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92"/>
    </row>
    <row r="61" spans="1:860" s="2" customFormat="1" ht="30" customHeight="1" x14ac:dyDescent="0.25">
      <c r="A61" s="38">
        <v>53</v>
      </c>
      <c r="B61" s="22" t="s">
        <v>24</v>
      </c>
      <c r="C61" s="38" t="s">
        <v>279</v>
      </c>
      <c r="D61" s="22" t="s">
        <v>312</v>
      </c>
      <c r="E61" s="22" t="s">
        <v>1</v>
      </c>
      <c r="F61" s="38" t="s">
        <v>261</v>
      </c>
      <c r="G61" s="52" t="s">
        <v>262</v>
      </c>
      <c r="H61" s="52" t="s">
        <v>262</v>
      </c>
      <c r="I61" s="36">
        <v>55000</v>
      </c>
      <c r="J61" s="36">
        <v>2559.6799999999998</v>
      </c>
      <c r="K61" s="36">
        <v>25</v>
      </c>
      <c r="L61" s="35">
        <f t="shared" si="17"/>
        <v>1578.5</v>
      </c>
      <c r="M61" s="36">
        <f t="shared" si="62"/>
        <v>3904.9999999999995</v>
      </c>
      <c r="N61" s="36">
        <f t="shared" si="63"/>
        <v>605.00000000000011</v>
      </c>
      <c r="O61" s="35">
        <f t="shared" si="57"/>
        <v>1672</v>
      </c>
      <c r="P61" s="36">
        <f t="shared" si="64"/>
        <v>3899.5000000000005</v>
      </c>
      <c r="Q61" s="36">
        <f t="shared" si="65"/>
        <v>3250.5</v>
      </c>
      <c r="R61" s="36">
        <f>SUM(J61+K61+L61+O61)</f>
        <v>5835.18</v>
      </c>
      <c r="S61" s="36">
        <f>SUM(M61+N61+P61)</f>
        <v>8409.5</v>
      </c>
      <c r="T61" s="36">
        <f>I61-R61</f>
        <v>49164.82</v>
      </c>
      <c r="U61" s="40" t="s">
        <v>349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92"/>
    </row>
    <row r="62" spans="1:860" s="2" customFormat="1" ht="30" customHeight="1" x14ac:dyDescent="0.25">
      <c r="A62" s="38">
        <v>54</v>
      </c>
      <c r="B62" s="22" t="s">
        <v>358</v>
      </c>
      <c r="C62" s="38" t="s">
        <v>278</v>
      </c>
      <c r="D62" s="22" t="s">
        <v>312</v>
      </c>
      <c r="E62" s="22" t="s">
        <v>359</v>
      </c>
      <c r="F62" s="38" t="s">
        <v>261</v>
      </c>
      <c r="G62" s="52" t="s">
        <v>262</v>
      </c>
      <c r="H62" s="52" t="s">
        <v>262</v>
      </c>
      <c r="I62" s="36">
        <v>61000</v>
      </c>
      <c r="J62" s="36">
        <v>3674.86</v>
      </c>
      <c r="K62" s="36">
        <v>25</v>
      </c>
      <c r="L62" s="35">
        <f t="shared" si="17"/>
        <v>1750.7</v>
      </c>
      <c r="M62" s="36">
        <f t="shared" si="62"/>
        <v>4331</v>
      </c>
      <c r="N62" s="36">
        <f t="shared" si="63"/>
        <v>671.00000000000011</v>
      </c>
      <c r="O62" s="35">
        <f t="shared" si="57"/>
        <v>1854.4</v>
      </c>
      <c r="P62" s="36">
        <f t="shared" si="64"/>
        <v>4324.9000000000005</v>
      </c>
      <c r="Q62" s="36">
        <f t="shared" si="65"/>
        <v>3605.1000000000004</v>
      </c>
      <c r="R62" s="36">
        <f>SUM(J62+K62+L62+O62)</f>
        <v>7304.9600000000009</v>
      </c>
      <c r="S62" s="36">
        <f>SUM(M62+N62+P62)</f>
        <v>9326.9000000000015</v>
      </c>
      <c r="T62" s="36">
        <f>I62-R62</f>
        <v>53695.040000000001</v>
      </c>
      <c r="U62" s="40" t="s">
        <v>349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92"/>
    </row>
    <row r="63" spans="1:860" s="2" customFormat="1" ht="30" customHeight="1" x14ac:dyDescent="0.25">
      <c r="A63" s="38">
        <v>55</v>
      </c>
      <c r="B63" s="31" t="s">
        <v>346</v>
      </c>
      <c r="C63" s="48" t="s">
        <v>278</v>
      </c>
      <c r="D63" s="31" t="s">
        <v>312</v>
      </c>
      <c r="E63" s="31" t="s">
        <v>241</v>
      </c>
      <c r="F63" s="48" t="s">
        <v>261</v>
      </c>
      <c r="G63" s="54" t="s">
        <v>262</v>
      </c>
      <c r="H63" s="54" t="s">
        <v>262</v>
      </c>
      <c r="I63" s="35">
        <v>46000</v>
      </c>
      <c r="J63" s="36">
        <v>1289.46</v>
      </c>
      <c r="K63" s="35">
        <v>25</v>
      </c>
      <c r="L63" s="35">
        <f>I63*2.87%</f>
        <v>1320.2</v>
      </c>
      <c r="M63" s="35">
        <f>I63*7.1%</f>
        <v>3265.9999999999995</v>
      </c>
      <c r="N63" s="35">
        <f>I63*1.1%</f>
        <v>506.00000000000006</v>
      </c>
      <c r="O63" s="35">
        <f>I63*3.04%</f>
        <v>1398.4</v>
      </c>
      <c r="P63" s="35">
        <f>I63*7.09%</f>
        <v>3261.4</v>
      </c>
      <c r="Q63" s="35">
        <f>+L63+O63</f>
        <v>2718.6000000000004</v>
      </c>
      <c r="R63" s="35">
        <f>SUM(J63+K63+L63+O63)</f>
        <v>4033.06</v>
      </c>
      <c r="S63" s="35">
        <f>SUM(M63+N63+P63)</f>
        <v>7033.4</v>
      </c>
      <c r="T63" s="35">
        <f>I63-R63</f>
        <v>41966.94</v>
      </c>
      <c r="U63" s="41" t="s">
        <v>349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92"/>
    </row>
    <row r="64" spans="1:860" s="2" customFormat="1" ht="30" customHeight="1" x14ac:dyDescent="0.25">
      <c r="A64" s="38">
        <v>56</v>
      </c>
      <c r="B64" s="22" t="s">
        <v>296</v>
      </c>
      <c r="C64" s="38" t="s">
        <v>279</v>
      </c>
      <c r="D64" s="22" t="s">
        <v>62</v>
      </c>
      <c r="E64" s="22" t="s">
        <v>71</v>
      </c>
      <c r="F64" s="38" t="s">
        <v>261</v>
      </c>
      <c r="G64" s="52" t="s">
        <v>262</v>
      </c>
      <c r="H64" s="52" t="s">
        <v>262</v>
      </c>
      <c r="I64" s="36">
        <v>45000</v>
      </c>
      <c r="J64" s="36">
        <v>1148.33</v>
      </c>
      <c r="K64" s="36">
        <v>25</v>
      </c>
      <c r="L64" s="35">
        <f t="shared" ref="L64" si="66">I64*2.87%</f>
        <v>1291.5</v>
      </c>
      <c r="M64" s="36">
        <f t="shared" si="62"/>
        <v>3194.9999999999995</v>
      </c>
      <c r="N64" s="36">
        <f t="shared" si="63"/>
        <v>495.00000000000006</v>
      </c>
      <c r="O64" s="35">
        <f t="shared" si="57"/>
        <v>1368</v>
      </c>
      <c r="P64" s="36">
        <f t="shared" si="64"/>
        <v>3190.5</v>
      </c>
      <c r="Q64" s="36">
        <f t="shared" si="65"/>
        <v>2659.5</v>
      </c>
      <c r="R64" s="36">
        <f t="shared" ref="R64" si="67">SUM(J64+K64+L64+O64)</f>
        <v>3832.83</v>
      </c>
      <c r="S64" s="36">
        <f t="shared" ref="S64" si="68">SUM(M64+N64+P64)</f>
        <v>6880.5</v>
      </c>
      <c r="T64" s="36">
        <f t="shared" ref="T64" si="69">I64-R64</f>
        <v>41167.17</v>
      </c>
      <c r="U64" s="40" t="s">
        <v>349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92"/>
    </row>
    <row r="65" spans="1:860" s="2" customFormat="1" ht="30" customHeight="1" x14ac:dyDescent="0.25">
      <c r="A65" s="38">
        <v>57</v>
      </c>
      <c r="B65" s="22" t="s">
        <v>244</v>
      </c>
      <c r="C65" s="38" t="s">
        <v>278</v>
      </c>
      <c r="D65" s="22" t="s">
        <v>312</v>
      </c>
      <c r="E65" s="22" t="s">
        <v>65</v>
      </c>
      <c r="F65" s="38" t="s">
        <v>261</v>
      </c>
      <c r="G65" s="52" t="s">
        <v>262</v>
      </c>
      <c r="H65" s="52" t="s">
        <v>262</v>
      </c>
      <c r="I65" s="36">
        <v>46000</v>
      </c>
      <c r="J65" s="36">
        <v>1032.1400000000001</v>
      </c>
      <c r="K65" s="36">
        <v>25</v>
      </c>
      <c r="L65" s="35">
        <f t="shared" si="17"/>
        <v>1320.2</v>
      </c>
      <c r="M65" s="36">
        <f>I65*7.1%</f>
        <v>3265.9999999999995</v>
      </c>
      <c r="N65" s="36">
        <f>I65*1.1%</f>
        <v>506.00000000000006</v>
      </c>
      <c r="O65" s="35">
        <f>I65*3.04%</f>
        <v>1398.4</v>
      </c>
      <c r="P65" s="36">
        <f>I65*7.09%</f>
        <v>3261.4</v>
      </c>
      <c r="Q65" s="36">
        <f>+L65+O65</f>
        <v>2718.6000000000004</v>
      </c>
      <c r="R65" s="36">
        <f t="shared" ref="R65:R69" si="70">SUM(J65+K65+L65+O65)</f>
        <v>3775.7400000000002</v>
      </c>
      <c r="S65" s="36">
        <f t="shared" ref="S65:S69" si="71">SUM(M65+N65+P65)</f>
        <v>7033.4</v>
      </c>
      <c r="T65" s="36">
        <f t="shared" ref="T65:T69" si="72">I65-R65</f>
        <v>42224.26</v>
      </c>
      <c r="U65" s="40" t="s">
        <v>349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92"/>
    </row>
    <row r="66" spans="1:860" s="28" customFormat="1" ht="30" customHeight="1" x14ac:dyDescent="0.25">
      <c r="A66" s="38">
        <v>58</v>
      </c>
      <c r="B66" s="22" t="s">
        <v>310</v>
      </c>
      <c r="C66" s="38" t="s">
        <v>279</v>
      </c>
      <c r="D66" s="22" t="s">
        <v>312</v>
      </c>
      <c r="E66" s="22" t="s">
        <v>311</v>
      </c>
      <c r="F66" s="38" t="s">
        <v>261</v>
      </c>
      <c r="G66" s="52" t="s">
        <v>262</v>
      </c>
      <c r="H66" s="52" t="s">
        <v>262</v>
      </c>
      <c r="I66" s="36">
        <v>65000</v>
      </c>
      <c r="J66" s="36">
        <v>4084.48</v>
      </c>
      <c r="K66" s="36">
        <v>25</v>
      </c>
      <c r="L66" s="35">
        <f t="shared" si="17"/>
        <v>1865.5</v>
      </c>
      <c r="M66" s="36">
        <f>I66*7.1%</f>
        <v>4615</v>
      </c>
      <c r="N66" s="36">
        <f>I66*1.1%</f>
        <v>715.00000000000011</v>
      </c>
      <c r="O66" s="35">
        <f>I66*3.04%</f>
        <v>1976</v>
      </c>
      <c r="P66" s="36">
        <f>I66*7.09%</f>
        <v>4608.5</v>
      </c>
      <c r="Q66" s="36">
        <f>+L66+O66</f>
        <v>3841.5</v>
      </c>
      <c r="R66" s="36">
        <f>SUM(J66+K66+L66+O66)</f>
        <v>7950.98</v>
      </c>
      <c r="S66" s="36">
        <f>SUM(M66+N66+P66)</f>
        <v>9938.5</v>
      </c>
      <c r="T66" s="36">
        <f>I66-R66</f>
        <v>57049.020000000004</v>
      </c>
      <c r="U66" s="40" t="s">
        <v>349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92"/>
    </row>
    <row r="67" spans="1:860" s="2" customFormat="1" ht="30" customHeight="1" x14ac:dyDescent="0.25">
      <c r="A67" s="38">
        <v>59</v>
      </c>
      <c r="B67" s="22" t="s">
        <v>380</v>
      </c>
      <c r="C67" s="38" t="s">
        <v>279</v>
      </c>
      <c r="D67" s="22" t="s">
        <v>312</v>
      </c>
      <c r="E67" s="22" t="s">
        <v>19</v>
      </c>
      <c r="F67" s="38" t="s">
        <v>261</v>
      </c>
      <c r="G67" s="52" t="s">
        <v>262</v>
      </c>
      <c r="H67" s="52" t="s">
        <v>262</v>
      </c>
      <c r="I67" s="36">
        <v>60000</v>
      </c>
      <c r="J67" s="36">
        <v>3486.68</v>
      </c>
      <c r="K67" s="36">
        <v>25</v>
      </c>
      <c r="L67" s="35">
        <v>1722</v>
      </c>
      <c r="M67" s="36">
        <f>I67*7.1%</f>
        <v>4260</v>
      </c>
      <c r="N67" s="36"/>
      <c r="O67" s="35">
        <v>1824</v>
      </c>
      <c r="P67" s="36">
        <f>I67*7.09%</f>
        <v>4254</v>
      </c>
      <c r="Q67" s="36">
        <f>+L67+O67</f>
        <v>3546</v>
      </c>
      <c r="R67" s="36">
        <f>SUM(J67+K67+L67+O67)</f>
        <v>7057.68</v>
      </c>
      <c r="S67" s="36">
        <f>SUM(M67+N67+P67)</f>
        <v>8514</v>
      </c>
      <c r="T67" s="36">
        <f>I67-R67</f>
        <v>52942.32</v>
      </c>
      <c r="U67" s="40" t="s">
        <v>349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92"/>
    </row>
    <row r="68" spans="1:860" s="2" customFormat="1" ht="30" customHeight="1" x14ac:dyDescent="0.25">
      <c r="A68" s="38">
        <v>60</v>
      </c>
      <c r="B68" s="22" t="s">
        <v>61</v>
      </c>
      <c r="C68" s="38" t="s">
        <v>279</v>
      </c>
      <c r="D68" s="22" t="s">
        <v>312</v>
      </c>
      <c r="E68" s="22" t="s">
        <v>49</v>
      </c>
      <c r="F68" s="38" t="s">
        <v>261</v>
      </c>
      <c r="G68" s="52" t="s">
        <v>262</v>
      </c>
      <c r="H68" s="52" t="s">
        <v>262</v>
      </c>
      <c r="I68" s="36">
        <v>25000</v>
      </c>
      <c r="J68" s="36">
        <v>0</v>
      </c>
      <c r="K68" s="36">
        <v>25</v>
      </c>
      <c r="L68" s="35">
        <f t="shared" si="17"/>
        <v>717.5</v>
      </c>
      <c r="M68" s="36">
        <f t="shared" si="62"/>
        <v>1774.9999999999998</v>
      </c>
      <c r="N68" s="36">
        <f t="shared" si="63"/>
        <v>275</v>
      </c>
      <c r="O68" s="35">
        <f t="shared" si="57"/>
        <v>760</v>
      </c>
      <c r="P68" s="36">
        <f t="shared" si="64"/>
        <v>1772.5000000000002</v>
      </c>
      <c r="Q68" s="36">
        <f t="shared" si="65"/>
        <v>1477.5</v>
      </c>
      <c r="R68" s="36">
        <f t="shared" si="70"/>
        <v>1502.5</v>
      </c>
      <c r="S68" s="36">
        <f t="shared" si="71"/>
        <v>3822.5</v>
      </c>
      <c r="T68" s="36">
        <f t="shared" si="72"/>
        <v>23497.5</v>
      </c>
      <c r="U68" s="40" t="s">
        <v>349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92"/>
    </row>
    <row r="69" spans="1:860" s="2" customFormat="1" ht="30" customHeight="1" x14ac:dyDescent="0.25">
      <c r="A69" s="38">
        <v>61</v>
      </c>
      <c r="B69" s="22" t="s">
        <v>424</v>
      </c>
      <c r="C69" s="38" t="s">
        <v>279</v>
      </c>
      <c r="D69" s="22" t="s">
        <v>422</v>
      </c>
      <c r="E69" s="22" t="s">
        <v>423</v>
      </c>
      <c r="F69" s="38" t="s">
        <v>261</v>
      </c>
      <c r="G69" s="52" t="s">
        <v>262</v>
      </c>
      <c r="H69" s="52" t="s">
        <v>262</v>
      </c>
      <c r="I69" s="36">
        <v>40000</v>
      </c>
      <c r="J69" s="36">
        <v>442.65</v>
      </c>
      <c r="K69" s="36">
        <v>25</v>
      </c>
      <c r="L69" s="35">
        <f t="shared" si="17"/>
        <v>1148</v>
      </c>
      <c r="M69" s="36">
        <f t="shared" si="62"/>
        <v>2839.9999999999995</v>
      </c>
      <c r="N69" s="36">
        <f t="shared" si="63"/>
        <v>440.00000000000006</v>
      </c>
      <c r="O69" s="35">
        <f t="shared" si="57"/>
        <v>1216</v>
      </c>
      <c r="P69" s="36">
        <f t="shared" si="64"/>
        <v>2836</v>
      </c>
      <c r="Q69" s="36">
        <f t="shared" si="65"/>
        <v>2364</v>
      </c>
      <c r="R69" s="36">
        <f t="shared" si="70"/>
        <v>2831.65</v>
      </c>
      <c r="S69" s="36">
        <f t="shared" si="71"/>
        <v>6116</v>
      </c>
      <c r="T69" s="36">
        <f t="shared" si="72"/>
        <v>37168.35</v>
      </c>
      <c r="U69" s="40" t="s">
        <v>349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92"/>
    </row>
    <row r="70" spans="1:860" s="2" customFormat="1" ht="30" customHeight="1" x14ac:dyDescent="0.25">
      <c r="A70" s="38">
        <v>62</v>
      </c>
      <c r="B70" s="22" t="s">
        <v>281</v>
      </c>
      <c r="C70" s="38" t="s">
        <v>279</v>
      </c>
      <c r="D70" s="22" t="s">
        <v>43</v>
      </c>
      <c r="E70" s="22" t="s">
        <v>19</v>
      </c>
      <c r="F70" s="38" t="s">
        <v>261</v>
      </c>
      <c r="G70" s="52" t="s">
        <v>262</v>
      </c>
      <c r="H70" s="52" t="s">
        <v>262</v>
      </c>
      <c r="I70" s="36">
        <v>110000</v>
      </c>
      <c r="J70" s="36">
        <v>14457.62</v>
      </c>
      <c r="K70" s="36">
        <v>25</v>
      </c>
      <c r="L70" s="35">
        <f t="shared" si="17"/>
        <v>3157</v>
      </c>
      <c r="M70" s="36">
        <f t="shared" si="62"/>
        <v>7809.9999999999991</v>
      </c>
      <c r="N70" s="36">
        <f t="shared" si="63"/>
        <v>1210.0000000000002</v>
      </c>
      <c r="O70" s="35">
        <f t="shared" si="57"/>
        <v>3344</v>
      </c>
      <c r="P70" s="36">
        <f t="shared" si="64"/>
        <v>7799.0000000000009</v>
      </c>
      <c r="Q70" s="36">
        <f t="shared" si="65"/>
        <v>6501</v>
      </c>
      <c r="R70" s="36">
        <f t="shared" ref="R70:R71" si="73">SUM(J70+K70+L70+O70)</f>
        <v>20983.620000000003</v>
      </c>
      <c r="S70" s="36">
        <f t="shared" ref="S70:S71" si="74">SUM(M70+N70+P70)</f>
        <v>16819</v>
      </c>
      <c r="T70" s="36">
        <f t="shared" ref="T70:T71" si="75">I70-R70</f>
        <v>89016.38</v>
      </c>
      <c r="U70" s="40" t="s">
        <v>349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92"/>
    </row>
    <row r="71" spans="1:860" s="2" customFormat="1" ht="30" customHeight="1" x14ac:dyDescent="0.25">
      <c r="A71" s="38">
        <v>63</v>
      </c>
      <c r="B71" s="22" t="s">
        <v>354</v>
      </c>
      <c r="C71" s="38" t="s">
        <v>279</v>
      </c>
      <c r="D71" s="22" t="s">
        <v>43</v>
      </c>
      <c r="E71" s="22" t="s">
        <v>355</v>
      </c>
      <c r="F71" s="38" t="s">
        <v>261</v>
      </c>
      <c r="G71" s="52" t="s">
        <v>262</v>
      </c>
      <c r="H71" s="52" t="s">
        <v>262</v>
      </c>
      <c r="I71" s="36">
        <v>28000</v>
      </c>
      <c r="J71" s="36">
        <v>0</v>
      </c>
      <c r="K71" s="36">
        <v>25</v>
      </c>
      <c r="L71" s="35">
        <f t="shared" si="17"/>
        <v>803.6</v>
      </c>
      <c r="M71" s="36">
        <f t="shared" si="62"/>
        <v>1987.9999999999998</v>
      </c>
      <c r="N71" s="36">
        <f t="shared" si="63"/>
        <v>308.00000000000006</v>
      </c>
      <c r="O71" s="35">
        <f t="shared" si="57"/>
        <v>851.2</v>
      </c>
      <c r="P71" s="36">
        <f t="shared" si="64"/>
        <v>1985.2</v>
      </c>
      <c r="Q71" s="36">
        <f t="shared" si="65"/>
        <v>1654.8000000000002</v>
      </c>
      <c r="R71" s="36">
        <f t="shared" si="73"/>
        <v>1679.8000000000002</v>
      </c>
      <c r="S71" s="36">
        <f t="shared" si="74"/>
        <v>4281.2</v>
      </c>
      <c r="T71" s="36">
        <f t="shared" si="75"/>
        <v>26320.2</v>
      </c>
      <c r="U71" s="40" t="s">
        <v>349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92"/>
    </row>
    <row r="72" spans="1:860" s="2" customFormat="1" ht="30" customHeight="1" x14ac:dyDescent="0.25">
      <c r="A72" s="38">
        <v>64</v>
      </c>
      <c r="B72" s="22" t="s">
        <v>204</v>
      </c>
      <c r="C72" s="38" t="s">
        <v>279</v>
      </c>
      <c r="D72" s="22" t="s">
        <v>43</v>
      </c>
      <c r="E72" s="22" t="s">
        <v>201</v>
      </c>
      <c r="F72" s="38" t="s">
        <v>261</v>
      </c>
      <c r="G72" s="52" t="s">
        <v>262</v>
      </c>
      <c r="H72" s="52" t="s">
        <v>262</v>
      </c>
      <c r="I72" s="36">
        <v>75000</v>
      </c>
      <c r="J72" s="36">
        <v>6309.38</v>
      </c>
      <c r="K72" s="36">
        <v>25</v>
      </c>
      <c r="L72" s="35">
        <f>I72*2.87%</f>
        <v>2152.5</v>
      </c>
      <c r="M72" s="36">
        <f>I72*7.1%</f>
        <v>5324.9999999999991</v>
      </c>
      <c r="N72" s="36">
        <f>I72*1.1%</f>
        <v>825.00000000000011</v>
      </c>
      <c r="O72" s="35">
        <f>I72*3.04%</f>
        <v>2280</v>
      </c>
      <c r="P72" s="36">
        <f>I72*7.09%</f>
        <v>5317.5</v>
      </c>
      <c r="Q72" s="36">
        <f>+L72+O72</f>
        <v>4432.5</v>
      </c>
      <c r="R72" s="36">
        <f>SUM(J72+K72+L72+O72)</f>
        <v>10766.880000000001</v>
      </c>
      <c r="S72" s="36">
        <f>SUM(M72+N72+P72)</f>
        <v>11467.5</v>
      </c>
      <c r="T72" s="36">
        <f>I72-R72</f>
        <v>64233.119999999995</v>
      </c>
      <c r="U72" s="40" t="s">
        <v>349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92"/>
    </row>
    <row r="73" spans="1:860" s="2" customFormat="1" ht="30" customHeight="1" x14ac:dyDescent="0.25">
      <c r="A73" s="38">
        <v>65</v>
      </c>
      <c r="B73" s="22" t="s">
        <v>309</v>
      </c>
      <c r="C73" s="38" t="s">
        <v>279</v>
      </c>
      <c r="D73" s="22" t="s">
        <v>42</v>
      </c>
      <c r="E73" s="22" t="s">
        <v>20</v>
      </c>
      <c r="F73" s="38" t="s">
        <v>261</v>
      </c>
      <c r="G73" s="52" t="s">
        <v>262</v>
      </c>
      <c r="H73" s="52" t="s">
        <v>262</v>
      </c>
      <c r="I73" s="36">
        <v>155000</v>
      </c>
      <c r="J73" s="36">
        <v>25042.74</v>
      </c>
      <c r="K73" s="36">
        <v>25</v>
      </c>
      <c r="L73" s="35">
        <f t="shared" si="17"/>
        <v>4448.5</v>
      </c>
      <c r="M73" s="36">
        <f t="shared" si="62"/>
        <v>11004.999999999998</v>
      </c>
      <c r="N73" s="36">
        <f t="shared" si="63"/>
        <v>1705.0000000000002</v>
      </c>
      <c r="O73" s="35">
        <f t="shared" si="57"/>
        <v>4712</v>
      </c>
      <c r="P73" s="36">
        <f t="shared" si="64"/>
        <v>10989.5</v>
      </c>
      <c r="Q73" s="36">
        <f t="shared" si="65"/>
        <v>9160.5</v>
      </c>
      <c r="R73" s="36">
        <f>SUM(J73+K73+L73+O73)</f>
        <v>34228.240000000005</v>
      </c>
      <c r="S73" s="36">
        <f>SUM(M73+N73+P73)</f>
        <v>23699.5</v>
      </c>
      <c r="T73" s="36">
        <f t="shared" ref="T73:T77" si="76">I73-R73</f>
        <v>120771.76</v>
      </c>
      <c r="U73" s="40" t="s">
        <v>349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92"/>
    </row>
    <row r="74" spans="1:860" s="2" customFormat="1" ht="30" customHeight="1" x14ac:dyDescent="0.25">
      <c r="A74" s="38">
        <v>66</v>
      </c>
      <c r="B74" s="22" t="s">
        <v>232</v>
      </c>
      <c r="C74" s="38" t="s">
        <v>279</v>
      </c>
      <c r="D74" s="22" t="s">
        <v>42</v>
      </c>
      <c r="E74" s="22" t="s">
        <v>1</v>
      </c>
      <c r="F74" s="38" t="s">
        <v>261</v>
      </c>
      <c r="G74" s="52" t="s">
        <v>262</v>
      </c>
      <c r="H74" s="52" t="s">
        <v>262</v>
      </c>
      <c r="I74" s="36">
        <v>50000</v>
      </c>
      <c r="J74" s="36">
        <v>1596.68</v>
      </c>
      <c r="K74" s="36">
        <v>25</v>
      </c>
      <c r="L74" s="35">
        <f>I74*2.87%</f>
        <v>1435</v>
      </c>
      <c r="M74" s="36">
        <f>I74*7.1%</f>
        <v>3549.9999999999995</v>
      </c>
      <c r="N74" s="36">
        <f>I74*1.1%</f>
        <v>550</v>
      </c>
      <c r="O74" s="35">
        <f>I74*3.04%</f>
        <v>1520</v>
      </c>
      <c r="P74" s="36">
        <f>I74*7.09%</f>
        <v>3545.0000000000005</v>
      </c>
      <c r="Q74" s="36">
        <f>+L74+O74</f>
        <v>2955</v>
      </c>
      <c r="R74" s="36">
        <f>SUM(J74+K74+L74+O74)</f>
        <v>4576.68</v>
      </c>
      <c r="S74" s="36">
        <f>SUM(M74+N74+P74)</f>
        <v>7645</v>
      </c>
      <c r="T74" s="36">
        <f>I74-R74</f>
        <v>45423.32</v>
      </c>
      <c r="U74" s="40" t="s">
        <v>349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92"/>
    </row>
    <row r="75" spans="1:860" s="2" customFormat="1" ht="30" customHeight="1" x14ac:dyDescent="0.25">
      <c r="A75" s="38">
        <v>67</v>
      </c>
      <c r="B75" s="22" t="s">
        <v>238</v>
      </c>
      <c r="C75" s="38" t="s">
        <v>279</v>
      </c>
      <c r="D75" s="22" t="s">
        <v>42</v>
      </c>
      <c r="E75" s="22" t="s">
        <v>1</v>
      </c>
      <c r="F75" s="38" t="s">
        <v>261</v>
      </c>
      <c r="G75" s="52" t="s">
        <v>262</v>
      </c>
      <c r="H75" s="52" t="s">
        <v>262</v>
      </c>
      <c r="I75" s="36">
        <v>61000</v>
      </c>
      <c r="J75" s="36">
        <v>3674.86</v>
      </c>
      <c r="K75" s="36">
        <v>25</v>
      </c>
      <c r="L75" s="35">
        <f>I75*2.87%</f>
        <v>1750.7</v>
      </c>
      <c r="M75" s="36">
        <f>I75*7.1%</f>
        <v>4331</v>
      </c>
      <c r="N75" s="36">
        <f>I75*1.1%</f>
        <v>671.00000000000011</v>
      </c>
      <c r="O75" s="35">
        <f>I75*3.04%</f>
        <v>1854.4</v>
      </c>
      <c r="P75" s="36">
        <f>I75*7.09%</f>
        <v>4324.9000000000005</v>
      </c>
      <c r="Q75" s="36">
        <f>+L75+O75</f>
        <v>3605.1000000000004</v>
      </c>
      <c r="R75" s="36">
        <f>SUM(J75+K75+L75+O75)</f>
        <v>7304.9600000000009</v>
      </c>
      <c r="S75" s="36">
        <f>SUM(M75+N75+P75)</f>
        <v>9326.9000000000015</v>
      </c>
      <c r="T75" s="36">
        <f>I75-R75</f>
        <v>53695.040000000001</v>
      </c>
      <c r="U75" s="40" t="s">
        <v>349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92"/>
    </row>
    <row r="76" spans="1:860" s="2" customFormat="1" ht="30" customHeight="1" x14ac:dyDescent="0.25">
      <c r="A76" s="38">
        <v>68</v>
      </c>
      <c r="B76" s="22" t="s">
        <v>334</v>
      </c>
      <c r="C76" s="38" t="s">
        <v>278</v>
      </c>
      <c r="D76" s="22" t="s">
        <v>42</v>
      </c>
      <c r="E76" s="22" t="s">
        <v>71</v>
      </c>
      <c r="F76" s="38" t="s">
        <v>261</v>
      </c>
      <c r="G76" s="52" t="s">
        <v>262</v>
      </c>
      <c r="H76" s="52" t="s">
        <v>262</v>
      </c>
      <c r="I76" s="36">
        <v>61000</v>
      </c>
      <c r="J76" s="36">
        <v>3674.86</v>
      </c>
      <c r="K76" s="36">
        <v>25</v>
      </c>
      <c r="L76" s="35">
        <f t="shared" si="17"/>
        <v>1750.7</v>
      </c>
      <c r="M76" s="36">
        <f t="shared" si="62"/>
        <v>4331</v>
      </c>
      <c r="N76" s="36">
        <f t="shared" si="63"/>
        <v>671.00000000000011</v>
      </c>
      <c r="O76" s="35">
        <f t="shared" si="57"/>
        <v>1854.4</v>
      </c>
      <c r="P76" s="36">
        <f t="shared" si="64"/>
        <v>4324.9000000000005</v>
      </c>
      <c r="Q76" s="36">
        <f t="shared" si="65"/>
        <v>3605.1000000000004</v>
      </c>
      <c r="R76" s="36">
        <f t="shared" ref="R76:R77" si="77">SUM(J76+K76+L76+O76)</f>
        <v>7304.9600000000009</v>
      </c>
      <c r="S76" s="36">
        <f t="shared" ref="S76:S77" si="78">SUM(M76+N76+P76)</f>
        <v>9326.9000000000015</v>
      </c>
      <c r="T76" s="36">
        <f t="shared" si="76"/>
        <v>53695.040000000001</v>
      </c>
      <c r="U76" s="40" t="s">
        <v>349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92"/>
    </row>
    <row r="77" spans="1:860" s="2" customFormat="1" ht="30" customHeight="1" x14ac:dyDescent="0.25">
      <c r="A77" s="38">
        <v>69</v>
      </c>
      <c r="B77" s="22" t="s">
        <v>351</v>
      </c>
      <c r="C77" s="38" t="s">
        <v>279</v>
      </c>
      <c r="D77" s="22" t="s">
        <v>42</v>
      </c>
      <c r="E77" s="22" t="s">
        <v>71</v>
      </c>
      <c r="F77" s="38" t="s">
        <v>261</v>
      </c>
      <c r="G77" s="52" t="s">
        <v>262</v>
      </c>
      <c r="H77" s="52" t="s">
        <v>262</v>
      </c>
      <c r="I77" s="36">
        <v>46000</v>
      </c>
      <c r="J77" s="36">
        <v>1289.46</v>
      </c>
      <c r="K77" s="36">
        <v>25</v>
      </c>
      <c r="L77" s="35">
        <f t="shared" si="17"/>
        <v>1320.2</v>
      </c>
      <c r="M77" s="36">
        <f t="shared" si="62"/>
        <v>3265.9999999999995</v>
      </c>
      <c r="N77" s="36">
        <f t="shared" si="63"/>
        <v>506.00000000000006</v>
      </c>
      <c r="O77" s="35">
        <f t="shared" si="57"/>
        <v>1398.4</v>
      </c>
      <c r="P77" s="36">
        <f t="shared" si="64"/>
        <v>3261.4</v>
      </c>
      <c r="Q77" s="36">
        <f t="shared" si="65"/>
        <v>2718.6000000000004</v>
      </c>
      <c r="R77" s="36">
        <f t="shared" si="77"/>
        <v>4033.06</v>
      </c>
      <c r="S77" s="36">
        <f t="shared" si="78"/>
        <v>7033.4</v>
      </c>
      <c r="T77" s="36">
        <f t="shared" si="76"/>
        <v>41966.94</v>
      </c>
      <c r="U77" s="40" t="s">
        <v>349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92"/>
    </row>
    <row r="78" spans="1:860" s="2" customFormat="1" ht="30" customHeight="1" x14ac:dyDescent="0.25">
      <c r="A78" s="38">
        <v>70</v>
      </c>
      <c r="B78" s="22" t="s">
        <v>370</v>
      </c>
      <c r="C78" s="38" t="s">
        <v>278</v>
      </c>
      <c r="D78" s="22" t="s">
        <v>42</v>
      </c>
      <c r="E78" s="22" t="s">
        <v>65</v>
      </c>
      <c r="F78" s="38" t="s">
        <v>261</v>
      </c>
      <c r="G78" s="52" t="s">
        <v>262</v>
      </c>
      <c r="H78" s="52" t="s">
        <v>262</v>
      </c>
      <c r="I78" s="36">
        <v>46000</v>
      </c>
      <c r="J78" s="36">
        <v>1289.46</v>
      </c>
      <c r="K78" s="36">
        <v>25</v>
      </c>
      <c r="L78" s="35">
        <f>I78*2.87%</f>
        <v>1320.2</v>
      </c>
      <c r="M78" s="36">
        <f t="shared" si="62"/>
        <v>3265.9999999999995</v>
      </c>
      <c r="N78" s="36"/>
      <c r="O78" s="35">
        <f>I78*3.04%</f>
        <v>1398.4</v>
      </c>
      <c r="P78" s="36">
        <f>I78*7.09%</f>
        <v>3261.4</v>
      </c>
      <c r="Q78" s="36">
        <f>+L78+O78</f>
        <v>2718.6000000000004</v>
      </c>
      <c r="R78" s="36">
        <f>SUM(J78+K78+L78+O78)</f>
        <v>4033.06</v>
      </c>
      <c r="S78" s="36">
        <f>SUM(M78+N78+P78)</f>
        <v>6527.4</v>
      </c>
      <c r="T78" s="36">
        <f>I78-R78</f>
        <v>41966.94</v>
      </c>
      <c r="U78" s="40" t="s">
        <v>349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92"/>
    </row>
    <row r="79" spans="1:860" s="2" customFormat="1" ht="30" customHeight="1" x14ac:dyDescent="0.25">
      <c r="A79" s="38">
        <v>71</v>
      </c>
      <c r="B79" s="22" t="s">
        <v>350</v>
      </c>
      <c r="C79" s="38" t="s">
        <v>279</v>
      </c>
      <c r="D79" s="22" t="s">
        <v>42</v>
      </c>
      <c r="E79" s="22" t="s">
        <v>65</v>
      </c>
      <c r="F79" s="38" t="s">
        <v>261</v>
      </c>
      <c r="G79" s="52" t="s">
        <v>262</v>
      </c>
      <c r="H79" s="52" t="s">
        <v>262</v>
      </c>
      <c r="I79" s="36">
        <v>45000</v>
      </c>
      <c r="J79" s="36">
        <v>1148.33</v>
      </c>
      <c r="K79" s="36">
        <v>25</v>
      </c>
      <c r="L79" s="35">
        <f>I79*2.87%</f>
        <v>1291.5</v>
      </c>
      <c r="M79" s="36">
        <f>I79*7.1%</f>
        <v>3194.9999999999995</v>
      </c>
      <c r="N79" s="36">
        <f>I79*1.1%</f>
        <v>495.00000000000006</v>
      </c>
      <c r="O79" s="35">
        <f>I79*3.04%</f>
        <v>1368</v>
      </c>
      <c r="P79" s="36">
        <f>I79*7.09%</f>
        <v>3190.5</v>
      </c>
      <c r="Q79" s="36">
        <f>+L79+O79</f>
        <v>2659.5</v>
      </c>
      <c r="R79" s="36">
        <f>SUM(J79+K79+L79+O79)</f>
        <v>3832.83</v>
      </c>
      <c r="S79" s="36">
        <f>SUM(M79+N79+P79)</f>
        <v>6880.5</v>
      </c>
      <c r="T79" s="36">
        <f>I79-R79</f>
        <v>41167.17</v>
      </c>
      <c r="U79" s="40" t="s">
        <v>349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92"/>
    </row>
    <row r="80" spans="1:860" ht="30" customHeight="1" x14ac:dyDescent="0.25">
      <c r="A80" s="38">
        <v>72</v>
      </c>
      <c r="B80" s="24" t="s">
        <v>425</v>
      </c>
      <c r="C80" s="47" t="s">
        <v>279</v>
      </c>
      <c r="D80" s="22" t="s">
        <v>42</v>
      </c>
      <c r="E80" s="22" t="s">
        <v>65</v>
      </c>
      <c r="F80" s="38" t="s">
        <v>261</v>
      </c>
      <c r="G80" s="52" t="s">
        <v>262</v>
      </c>
      <c r="H80" s="52" t="s">
        <v>262</v>
      </c>
      <c r="I80" s="42">
        <v>46000</v>
      </c>
      <c r="J80" s="39">
        <v>1289.46</v>
      </c>
      <c r="K80" s="36">
        <v>25</v>
      </c>
      <c r="L80" s="43">
        <f>I80*2.87%</f>
        <v>1320.2</v>
      </c>
      <c r="M80" s="39">
        <f>I80*7.1%</f>
        <v>3265.9999999999995</v>
      </c>
      <c r="N80" s="24">
        <f>I80*1.1%</f>
        <v>506.00000000000006</v>
      </c>
      <c r="O80" s="43">
        <f>I80*3.04%</f>
        <v>1398.4</v>
      </c>
      <c r="P80" s="44">
        <f>I80*7.09%</f>
        <v>3261.4</v>
      </c>
      <c r="Q80" s="44">
        <f>+L80+O80</f>
        <v>2718.6000000000004</v>
      </c>
      <c r="R80" s="44">
        <f>SUM(J80+K80+L80+O80)</f>
        <v>4033.06</v>
      </c>
      <c r="S80" s="44">
        <f>SUM(M80+N80+P80)</f>
        <v>7033.4</v>
      </c>
      <c r="T80" s="44">
        <f>I80-R80</f>
        <v>41966.94</v>
      </c>
      <c r="U80" s="40" t="s">
        <v>349</v>
      </c>
    </row>
    <row r="81" spans="1:860" s="2" customFormat="1" ht="30" customHeight="1" x14ac:dyDescent="0.25">
      <c r="A81" s="38">
        <v>73</v>
      </c>
      <c r="B81" s="22" t="s">
        <v>86</v>
      </c>
      <c r="C81" s="38" t="s">
        <v>278</v>
      </c>
      <c r="D81" s="22" t="s">
        <v>42</v>
      </c>
      <c r="E81" s="22" t="s">
        <v>19</v>
      </c>
      <c r="F81" s="38" t="s">
        <v>261</v>
      </c>
      <c r="G81" s="52" t="s">
        <v>262</v>
      </c>
      <c r="H81" s="52" t="s">
        <v>262</v>
      </c>
      <c r="I81" s="36">
        <v>60000</v>
      </c>
      <c r="J81" s="36">
        <v>3486.68</v>
      </c>
      <c r="K81" s="36">
        <v>25</v>
      </c>
      <c r="L81" s="35">
        <f t="shared" si="17"/>
        <v>1722</v>
      </c>
      <c r="M81" s="36">
        <f t="shared" ref="M81:M92" si="79">I81*7.1%</f>
        <v>4260</v>
      </c>
      <c r="N81" s="36">
        <f t="shared" ref="N81:N92" si="80">I81*1.1%</f>
        <v>660.00000000000011</v>
      </c>
      <c r="O81" s="35">
        <f t="shared" ref="O81:O92" si="81">I81*3.04%</f>
        <v>1824</v>
      </c>
      <c r="P81" s="36">
        <f t="shared" ref="P81:P92" si="82">I81*7.09%</f>
        <v>4254</v>
      </c>
      <c r="Q81" s="36">
        <f t="shared" ref="Q81:Q92" si="83">+L81+O81</f>
        <v>3546</v>
      </c>
      <c r="R81" s="36">
        <f t="shared" ref="R81:R91" si="84">SUM(J81+K81+L81+O81)</f>
        <v>7057.68</v>
      </c>
      <c r="S81" s="36">
        <f t="shared" ref="S81:S92" si="85">SUM(M81+N81+P81)</f>
        <v>9174</v>
      </c>
      <c r="T81" s="36">
        <f t="shared" ref="T81:T92" si="86">I81-R81</f>
        <v>52942.32</v>
      </c>
      <c r="U81" s="40" t="s">
        <v>349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92"/>
    </row>
    <row r="82" spans="1:860" s="2" customFormat="1" ht="30" customHeight="1" x14ac:dyDescent="0.25">
      <c r="A82" s="38">
        <v>74</v>
      </c>
      <c r="B82" s="22" t="s">
        <v>87</v>
      </c>
      <c r="C82" s="38" t="s">
        <v>278</v>
      </c>
      <c r="D82" s="22" t="s">
        <v>42</v>
      </c>
      <c r="E82" s="22" t="s">
        <v>19</v>
      </c>
      <c r="F82" s="38" t="s">
        <v>261</v>
      </c>
      <c r="G82" s="52" t="s">
        <v>262</v>
      </c>
      <c r="H82" s="52" t="s">
        <v>262</v>
      </c>
      <c r="I82" s="36">
        <v>60000</v>
      </c>
      <c r="J82" s="36">
        <v>3486.68</v>
      </c>
      <c r="K82" s="36">
        <v>25</v>
      </c>
      <c r="L82" s="35">
        <f t="shared" si="17"/>
        <v>1722</v>
      </c>
      <c r="M82" s="36">
        <f t="shared" si="79"/>
        <v>4260</v>
      </c>
      <c r="N82" s="36">
        <f t="shared" si="80"/>
        <v>660.00000000000011</v>
      </c>
      <c r="O82" s="35">
        <f t="shared" si="81"/>
        <v>1824</v>
      </c>
      <c r="P82" s="36">
        <f t="shared" si="82"/>
        <v>4254</v>
      </c>
      <c r="Q82" s="36">
        <f t="shared" si="83"/>
        <v>3546</v>
      </c>
      <c r="R82" s="36">
        <f t="shared" si="84"/>
        <v>7057.68</v>
      </c>
      <c r="S82" s="36">
        <f t="shared" si="85"/>
        <v>9174</v>
      </c>
      <c r="T82" s="36">
        <f t="shared" si="86"/>
        <v>52942.32</v>
      </c>
      <c r="U82" s="40" t="s">
        <v>349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92"/>
    </row>
    <row r="83" spans="1:860" s="2" customFormat="1" ht="30" customHeight="1" x14ac:dyDescent="0.25">
      <c r="A83" s="38">
        <v>75</v>
      </c>
      <c r="B83" s="22" t="s">
        <v>88</v>
      </c>
      <c r="C83" s="38" t="s">
        <v>279</v>
      </c>
      <c r="D83" s="22" t="s">
        <v>42</v>
      </c>
      <c r="E83" s="22" t="s">
        <v>19</v>
      </c>
      <c r="F83" s="38" t="s">
        <v>261</v>
      </c>
      <c r="G83" s="52" t="s">
        <v>262</v>
      </c>
      <c r="H83" s="52" t="s">
        <v>262</v>
      </c>
      <c r="I83" s="36">
        <v>60000</v>
      </c>
      <c r="J83" s="36">
        <v>3486.68</v>
      </c>
      <c r="K83" s="36">
        <v>25</v>
      </c>
      <c r="L83" s="35">
        <f t="shared" si="17"/>
        <v>1722</v>
      </c>
      <c r="M83" s="36">
        <f t="shared" si="79"/>
        <v>4260</v>
      </c>
      <c r="N83" s="36">
        <f t="shared" si="80"/>
        <v>660.00000000000011</v>
      </c>
      <c r="O83" s="35">
        <f t="shared" si="81"/>
        <v>1824</v>
      </c>
      <c r="P83" s="36">
        <f t="shared" si="82"/>
        <v>4254</v>
      </c>
      <c r="Q83" s="36">
        <f t="shared" si="83"/>
        <v>3546</v>
      </c>
      <c r="R83" s="36">
        <f t="shared" si="84"/>
        <v>7057.68</v>
      </c>
      <c r="S83" s="36">
        <f t="shared" si="85"/>
        <v>9174</v>
      </c>
      <c r="T83" s="36">
        <f t="shared" si="86"/>
        <v>52942.32</v>
      </c>
      <c r="U83" s="40" t="s">
        <v>349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92"/>
    </row>
    <row r="84" spans="1:860" s="2" customFormat="1" ht="30" customHeight="1" x14ac:dyDescent="0.25">
      <c r="A84" s="38">
        <v>76</v>
      </c>
      <c r="B84" s="22" t="s">
        <v>89</v>
      </c>
      <c r="C84" s="38" t="s">
        <v>278</v>
      </c>
      <c r="D84" s="22" t="s">
        <v>42</v>
      </c>
      <c r="E84" s="22" t="s">
        <v>19</v>
      </c>
      <c r="F84" s="38" t="s">
        <v>261</v>
      </c>
      <c r="G84" s="52" t="s">
        <v>262</v>
      </c>
      <c r="H84" s="52" t="s">
        <v>262</v>
      </c>
      <c r="I84" s="36">
        <v>60000</v>
      </c>
      <c r="J84" s="36">
        <v>3486.68</v>
      </c>
      <c r="K84" s="36">
        <v>25</v>
      </c>
      <c r="L84" s="35">
        <f t="shared" si="17"/>
        <v>1722</v>
      </c>
      <c r="M84" s="36">
        <f t="shared" si="79"/>
        <v>4260</v>
      </c>
      <c r="N84" s="36">
        <f t="shared" si="80"/>
        <v>660.00000000000011</v>
      </c>
      <c r="O84" s="35">
        <f t="shared" si="81"/>
        <v>1824</v>
      </c>
      <c r="P84" s="36">
        <f t="shared" si="82"/>
        <v>4254</v>
      </c>
      <c r="Q84" s="36">
        <f t="shared" si="83"/>
        <v>3546</v>
      </c>
      <c r="R84" s="36">
        <f t="shared" si="84"/>
        <v>7057.68</v>
      </c>
      <c r="S84" s="36">
        <f t="shared" si="85"/>
        <v>9174</v>
      </c>
      <c r="T84" s="36">
        <f t="shared" si="86"/>
        <v>52942.32</v>
      </c>
      <c r="U84" s="40" t="s">
        <v>349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92"/>
    </row>
    <row r="85" spans="1:860" s="2" customFormat="1" ht="30" customHeight="1" x14ac:dyDescent="0.25">
      <c r="A85" s="38">
        <v>77</v>
      </c>
      <c r="B85" s="22" t="s">
        <v>90</v>
      </c>
      <c r="C85" s="38" t="s">
        <v>279</v>
      </c>
      <c r="D85" s="22" t="s">
        <v>42</v>
      </c>
      <c r="E85" s="22" t="s">
        <v>19</v>
      </c>
      <c r="F85" s="38" t="s">
        <v>261</v>
      </c>
      <c r="G85" s="52" t="s">
        <v>262</v>
      </c>
      <c r="H85" s="52" t="s">
        <v>262</v>
      </c>
      <c r="I85" s="36">
        <v>60000</v>
      </c>
      <c r="J85" s="36">
        <v>3143.58</v>
      </c>
      <c r="K85" s="36">
        <v>25</v>
      </c>
      <c r="L85" s="35">
        <f t="shared" si="17"/>
        <v>1722</v>
      </c>
      <c r="M85" s="36">
        <f t="shared" si="79"/>
        <v>4260</v>
      </c>
      <c r="N85" s="36">
        <f t="shared" si="80"/>
        <v>660.00000000000011</v>
      </c>
      <c r="O85" s="35">
        <f t="shared" si="81"/>
        <v>1824</v>
      </c>
      <c r="P85" s="36">
        <f t="shared" si="82"/>
        <v>4254</v>
      </c>
      <c r="Q85" s="36">
        <f t="shared" si="83"/>
        <v>3546</v>
      </c>
      <c r="R85" s="36">
        <f t="shared" si="84"/>
        <v>6714.58</v>
      </c>
      <c r="S85" s="36">
        <f t="shared" si="85"/>
        <v>9174</v>
      </c>
      <c r="T85" s="36">
        <f t="shared" si="86"/>
        <v>53285.42</v>
      </c>
      <c r="U85" s="40" t="s">
        <v>349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92"/>
    </row>
    <row r="86" spans="1:860" s="2" customFormat="1" ht="30" customHeight="1" x14ac:dyDescent="0.25">
      <c r="A86" s="38">
        <v>78</v>
      </c>
      <c r="B86" s="22" t="s">
        <v>92</v>
      </c>
      <c r="C86" s="38" t="s">
        <v>278</v>
      </c>
      <c r="D86" s="22" t="s">
        <v>42</v>
      </c>
      <c r="E86" s="22" t="s">
        <v>19</v>
      </c>
      <c r="F86" s="38" t="s">
        <v>261</v>
      </c>
      <c r="G86" s="52" t="s">
        <v>262</v>
      </c>
      <c r="H86" s="52" t="s">
        <v>262</v>
      </c>
      <c r="I86" s="36">
        <v>60000</v>
      </c>
      <c r="J86" s="36">
        <v>3486.68</v>
      </c>
      <c r="K86" s="36">
        <v>25</v>
      </c>
      <c r="L86" s="35">
        <f t="shared" si="17"/>
        <v>1722</v>
      </c>
      <c r="M86" s="36">
        <f t="shared" si="79"/>
        <v>4260</v>
      </c>
      <c r="N86" s="36">
        <f t="shared" si="80"/>
        <v>660.00000000000011</v>
      </c>
      <c r="O86" s="35">
        <f t="shared" si="81"/>
        <v>1824</v>
      </c>
      <c r="P86" s="36">
        <f t="shared" si="82"/>
        <v>4254</v>
      </c>
      <c r="Q86" s="36">
        <f t="shared" si="83"/>
        <v>3546</v>
      </c>
      <c r="R86" s="36">
        <f t="shared" si="84"/>
        <v>7057.68</v>
      </c>
      <c r="S86" s="36">
        <f t="shared" si="85"/>
        <v>9174</v>
      </c>
      <c r="T86" s="36">
        <f t="shared" si="86"/>
        <v>52942.32</v>
      </c>
      <c r="U86" s="40" t="s">
        <v>349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92"/>
    </row>
    <row r="87" spans="1:860" s="2" customFormat="1" ht="30" customHeight="1" x14ac:dyDescent="0.25">
      <c r="A87" s="38">
        <v>79</v>
      </c>
      <c r="B87" s="22" t="s">
        <v>151</v>
      </c>
      <c r="C87" s="38" t="s">
        <v>279</v>
      </c>
      <c r="D87" s="22" t="s">
        <v>42</v>
      </c>
      <c r="E87" s="22" t="s">
        <v>19</v>
      </c>
      <c r="F87" s="38" t="s">
        <v>261</v>
      </c>
      <c r="G87" s="52" t="s">
        <v>262</v>
      </c>
      <c r="H87" s="52" t="s">
        <v>262</v>
      </c>
      <c r="I87" s="36">
        <v>60000</v>
      </c>
      <c r="J87" s="36">
        <v>3486.68</v>
      </c>
      <c r="K87" s="36">
        <v>25</v>
      </c>
      <c r="L87" s="35">
        <f t="shared" si="17"/>
        <v>1722</v>
      </c>
      <c r="M87" s="36">
        <f t="shared" si="79"/>
        <v>4260</v>
      </c>
      <c r="N87" s="36">
        <f t="shared" si="80"/>
        <v>660.00000000000011</v>
      </c>
      <c r="O87" s="35">
        <f t="shared" si="81"/>
        <v>1824</v>
      </c>
      <c r="P87" s="36">
        <f t="shared" si="82"/>
        <v>4254</v>
      </c>
      <c r="Q87" s="36">
        <f t="shared" si="83"/>
        <v>3546</v>
      </c>
      <c r="R87" s="36">
        <f t="shared" si="84"/>
        <v>7057.68</v>
      </c>
      <c r="S87" s="36">
        <f t="shared" si="85"/>
        <v>9174</v>
      </c>
      <c r="T87" s="36">
        <f t="shared" si="86"/>
        <v>52942.32</v>
      </c>
      <c r="U87" s="40" t="s">
        <v>349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92"/>
    </row>
    <row r="88" spans="1:860" s="2" customFormat="1" ht="30" customHeight="1" x14ac:dyDescent="0.25">
      <c r="A88" s="38">
        <v>80</v>
      </c>
      <c r="B88" s="22" t="s">
        <v>162</v>
      </c>
      <c r="C88" s="38" t="s">
        <v>278</v>
      </c>
      <c r="D88" s="22" t="s">
        <v>42</v>
      </c>
      <c r="E88" s="22" t="s">
        <v>19</v>
      </c>
      <c r="F88" s="38" t="s">
        <v>261</v>
      </c>
      <c r="G88" s="52" t="s">
        <v>262</v>
      </c>
      <c r="H88" s="52" t="s">
        <v>262</v>
      </c>
      <c r="I88" s="36">
        <v>60000</v>
      </c>
      <c r="J88" s="36">
        <v>3486.68</v>
      </c>
      <c r="K88" s="36">
        <v>25</v>
      </c>
      <c r="L88" s="35">
        <f t="shared" si="17"/>
        <v>1722</v>
      </c>
      <c r="M88" s="36">
        <f t="shared" si="79"/>
        <v>4260</v>
      </c>
      <c r="N88" s="36">
        <f t="shared" si="80"/>
        <v>660.00000000000011</v>
      </c>
      <c r="O88" s="35">
        <f t="shared" si="81"/>
        <v>1824</v>
      </c>
      <c r="P88" s="36">
        <f t="shared" si="82"/>
        <v>4254</v>
      </c>
      <c r="Q88" s="36">
        <f t="shared" si="83"/>
        <v>3546</v>
      </c>
      <c r="R88" s="36">
        <f t="shared" si="84"/>
        <v>7057.68</v>
      </c>
      <c r="S88" s="36">
        <f t="shared" si="85"/>
        <v>9174</v>
      </c>
      <c r="T88" s="36">
        <f t="shared" si="86"/>
        <v>52942.32</v>
      </c>
      <c r="U88" s="40" t="s">
        <v>349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92"/>
    </row>
    <row r="89" spans="1:860" s="2" customFormat="1" ht="30" customHeight="1" x14ac:dyDescent="0.25">
      <c r="A89" s="38">
        <v>81</v>
      </c>
      <c r="B89" s="22" t="s">
        <v>91</v>
      </c>
      <c r="C89" s="38" t="s">
        <v>279</v>
      </c>
      <c r="D89" s="22" t="s">
        <v>42</v>
      </c>
      <c r="E89" s="22" t="s">
        <v>65</v>
      </c>
      <c r="F89" s="38" t="s">
        <v>261</v>
      </c>
      <c r="G89" s="52" t="s">
        <v>262</v>
      </c>
      <c r="H89" s="52" t="s">
        <v>262</v>
      </c>
      <c r="I89" s="36">
        <v>46000</v>
      </c>
      <c r="J89" s="36">
        <v>1289.46</v>
      </c>
      <c r="K89" s="36">
        <v>25</v>
      </c>
      <c r="L89" s="35">
        <f t="shared" si="17"/>
        <v>1320.2</v>
      </c>
      <c r="M89" s="36">
        <f t="shared" si="79"/>
        <v>3265.9999999999995</v>
      </c>
      <c r="N89" s="36">
        <f t="shared" si="80"/>
        <v>506.00000000000006</v>
      </c>
      <c r="O89" s="35">
        <f t="shared" si="81"/>
        <v>1398.4</v>
      </c>
      <c r="P89" s="36">
        <f t="shared" si="82"/>
        <v>3261.4</v>
      </c>
      <c r="Q89" s="36">
        <f t="shared" si="83"/>
        <v>2718.6000000000004</v>
      </c>
      <c r="R89" s="36">
        <f t="shared" si="84"/>
        <v>4033.06</v>
      </c>
      <c r="S89" s="36">
        <f t="shared" si="85"/>
        <v>7033.4</v>
      </c>
      <c r="T89" s="36">
        <f t="shared" si="86"/>
        <v>41966.94</v>
      </c>
      <c r="U89" s="40" t="s">
        <v>349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92"/>
    </row>
    <row r="90" spans="1:860" s="2" customFormat="1" ht="30" customHeight="1" x14ac:dyDescent="0.25">
      <c r="A90" s="38">
        <v>82</v>
      </c>
      <c r="B90" s="22" t="s">
        <v>93</v>
      </c>
      <c r="C90" s="38" t="s">
        <v>279</v>
      </c>
      <c r="D90" s="22" t="s">
        <v>42</v>
      </c>
      <c r="E90" s="22" t="s">
        <v>44</v>
      </c>
      <c r="F90" s="38" t="s">
        <v>261</v>
      </c>
      <c r="G90" s="52" t="s">
        <v>262</v>
      </c>
      <c r="H90" s="52" t="s">
        <v>262</v>
      </c>
      <c r="I90" s="36">
        <v>41000</v>
      </c>
      <c r="J90" s="36">
        <v>583.79</v>
      </c>
      <c r="K90" s="36">
        <v>25</v>
      </c>
      <c r="L90" s="35">
        <f t="shared" si="17"/>
        <v>1176.7</v>
      </c>
      <c r="M90" s="36">
        <f t="shared" si="79"/>
        <v>2910.9999999999995</v>
      </c>
      <c r="N90" s="36">
        <f t="shared" si="80"/>
        <v>451.00000000000006</v>
      </c>
      <c r="O90" s="35">
        <f t="shared" si="81"/>
        <v>1246.4000000000001</v>
      </c>
      <c r="P90" s="36">
        <f t="shared" si="82"/>
        <v>2906.9</v>
      </c>
      <c r="Q90" s="36">
        <f t="shared" si="83"/>
        <v>2423.1000000000004</v>
      </c>
      <c r="R90" s="36">
        <f t="shared" si="84"/>
        <v>3031.8900000000003</v>
      </c>
      <c r="S90" s="36">
        <f t="shared" si="85"/>
        <v>6268.9</v>
      </c>
      <c r="T90" s="36">
        <f t="shared" si="86"/>
        <v>37968.11</v>
      </c>
      <c r="U90" s="40" t="s">
        <v>349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92"/>
    </row>
    <row r="91" spans="1:860" s="2" customFormat="1" ht="30" customHeight="1" x14ac:dyDescent="0.25">
      <c r="A91" s="38">
        <v>83</v>
      </c>
      <c r="B91" s="22" t="s">
        <v>431</v>
      </c>
      <c r="C91" s="38" t="s">
        <v>278</v>
      </c>
      <c r="D91" s="22" t="s">
        <v>267</v>
      </c>
      <c r="E91" s="22" t="s">
        <v>268</v>
      </c>
      <c r="F91" s="38" t="s">
        <v>261</v>
      </c>
      <c r="G91" s="52" t="s">
        <v>262</v>
      </c>
      <c r="H91" s="52" t="s">
        <v>262</v>
      </c>
      <c r="I91" s="36">
        <v>46000</v>
      </c>
      <c r="J91" s="36">
        <v>1289.46</v>
      </c>
      <c r="K91" s="36">
        <v>25</v>
      </c>
      <c r="L91" s="35">
        <v>1320.2</v>
      </c>
      <c r="M91" s="36">
        <f t="shared" si="79"/>
        <v>3265.9999999999995</v>
      </c>
      <c r="N91" s="36">
        <f t="shared" si="80"/>
        <v>506.00000000000006</v>
      </c>
      <c r="O91" s="35">
        <f t="shared" si="81"/>
        <v>1398.4</v>
      </c>
      <c r="P91" s="36">
        <f t="shared" si="82"/>
        <v>3261.4</v>
      </c>
      <c r="Q91" s="36">
        <f t="shared" si="83"/>
        <v>2718.6000000000004</v>
      </c>
      <c r="R91" s="36">
        <f t="shared" si="84"/>
        <v>4033.06</v>
      </c>
      <c r="S91" s="36">
        <f t="shared" si="85"/>
        <v>7033.4</v>
      </c>
      <c r="T91" s="36">
        <f t="shared" si="86"/>
        <v>41966.94</v>
      </c>
      <c r="U91" s="40" t="s">
        <v>349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92"/>
    </row>
    <row r="92" spans="1:860" s="15" customFormat="1" ht="30" customHeight="1" x14ac:dyDescent="0.25">
      <c r="A92" s="38">
        <v>84</v>
      </c>
      <c r="B92" s="22" t="s">
        <v>276</v>
      </c>
      <c r="C92" s="38" t="s">
        <v>278</v>
      </c>
      <c r="D92" s="22" t="s">
        <v>267</v>
      </c>
      <c r="E92" s="22" t="s">
        <v>268</v>
      </c>
      <c r="F92" s="38" t="s">
        <v>261</v>
      </c>
      <c r="G92" s="52" t="s">
        <v>262</v>
      </c>
      <c r="H92" s="52" t="s">
        <v>262</v>
      </c>
      <c r="I92" s="36">
        <v>44000</v>
      </c>
      <c r="J92" s="36">
        <v>1007.19</v>
      </c>
      <c r="K92" s="36">
        <v>25</v>
      </c>
      <c r="L92" s="35">
        <f t="shared" si="17"/>
        <v>1262.8</v>
      </c>
      <c r="M92" s="36">
        <f t="shared" si="79"/>
        <v>3123.9999999999995</v>
      </c>
      <c r="N92" s="36">
        <f t="shared" si="80"/>
        <v>484.00000000000006</v>
      </c>
      <c r="O92" s="35">
        <f t="shared" si="81"/>
        <v>1337.6</v>
      </c>
      <c r="P92" s="36">
        <f t="shared" si="82"/>
        <v>3119.6000000000004</v>
      </c>
      <c r="Q92" s="36">
        <f t="shared" si="83"/>
        <v>2600.3999999999996</v>
      </c>
      <c r="R92" s="36">
        <f t="shared" ref="R92" si="87">SUM(J92+K92+L92+O92)</f>
        <v>3632.5899999999997</v>
      </c>
      <c r="S92" s="36">
        <f t="shared" si="85"/>
        <v>6727.6</v>
      </c>
      <c r="T92" s="36">
        <f t="shared" si="86"/>
        <v>40367.410000000003</v>
      </c>
      <c r="U92" s="40" t="s">
        <v>349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  <c r="VJ92" s="24"/>
      <c r="VK92" s="24"/>
      <c r="VL92" s="24"/>
      <c r="VM92" s="24"/>
      <c r="VN92" s="24"/>
      <c r="VO92" s="24"/>
      <c r="VP92" s="24"/>
      <c r="VQ92" s="24"/>
      <c r="VR92" s="24"/>
      <c r="VS92" s="24"/>
      <c r="VT92" s="24"/>
      <c r="VU92" s="24"/>
      <c r="VV92" s="24"/>
      <c r="VW92" s="24"/>
      <c r="VX92" s="24"/>
      <c r="VY92" s="24"/>
      <c r="VZ92" s="24"/>
      <c r="WA92" s="24"/>
      <c r="WB92" s="24"/>
      <c r="WC92" s="24"/>
      <c r="WD92" s="24"/>
      <c r="WE92" s="24"/>
      <c r="WF92" s="24"/>
      <c r="WG92" s="24"/>
      <c r="WH92" s="24"/>
      <c r="WI92" s="24"/>
      <c r="WJ92" s="24"/>
      <c r="WK92" s="24"/>
      <c r="WL92" s="24"/>
      <c r="WM92" s="24"/>
      <c r="WN92" s="24"/>
      <c r="WO92" s="24"/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  <c r="XR92" s="24"/>
      <c r="XS92" s="24"/>
      <c r="XT92" s="24"/>
      <c r="XU92" s="24"/>
      <c r="XV92" s="24"/>
      <c r="XW92" s="24"/>
      <c r="XX92" s="24"/>
      <c r="XY92" s="24"/>
      <c r="XZ92" s="24"/>
      <c r="YA92" s="24"/>
      <c r="YB92" s="24"/>
      <c r="YC92" s="24"/>
      <c r="YD92" s="24"/>
      <c r="YE92" s="24"/>
      <c r="YF92" s="24"/>
      <c r="YG92" s="24"/>
      <c r="YH92" s="24"/>
      <c r="YI92" s="24"/>
      <c r="YJ92" s="24"/>
      <c r="YK92" s="24"/>
      <c r="YL92" s="24"/>
      <c r="YM92" s="24"/>
      <c r="YN92" s="24"/>
      <c r="YO92" s="24"/>
      <c r="YP92" s="24"/>
      <c r="YQ92" s="24"/>
      <c r="YR92" s="24"/>
      <c r="YS92" s="24"/>
      <c r="YT92" s="24"/>
      <c r="YU92" s="24"/>
      <c r="YV92" s="24"/>
      <c r="YW92" s="24"/>
      <c r="YX92" s="24"/>
      <c r="YY92" s="24"/>
      <c r="YZ92" s="24"/>
      <c r="ZA92" s="24"/>
      <c r="ZB92" s="24"/>
      <c r="ZC92" s="24"/>
      <c r="ZD92" s="24"/>
      <c r="ZE92" s="24"/>
      <c r="ZF92" s="24"/>
      <c r="ZG92" s="24"/>
      <c r="ZH92" s="24"/>
      <c r="ZI92" s="24"/>
      <c r="ZJ92" s="24"/>
      <c r="ZK92" s="24"/>
      <c r="ZL92" s="24"/>
      <c r="ZM92" s="24"/>
      <c r="ZN92" s="24"/>
      <c r="ZO92" s="24"/>
      <c r="ZP92" s="24"/>
      <c r="ZQ92" s="24"/>
      <c r="ZR92" s="24"/>
      <c r="ZS92" s="24"/>
      <c r="ZT92" s="24"/>
      <c r="ZU92" s="24"/>
      <c r="ZV92" s="24"/>
      <c r="ZW92" s="24"/>
      <c r="ZX92" s="24"/>
      <c r="ZY92" s="24"/>
      <c r="ZZ92" s="24"/>
      <c r="AAA92" s="24"/>
      <c r="AAB92" s="24"/>
      <c r="AAC92" s="24"/>
      <c r="AAD92" s="24"/>
      <c r="AAE92" s="24"/>
      <c r="AAF92" s="24"/>
      <c r="AAG92" s="24"/>
      <c r="AAH92" s="24"/>
      <c r="AAI92" s="24"/>
      <c r="AAJ92" s="24"/>
      <c r="AAK92" s="24"/>
      <c r="AAL92" s="24"/>
      <c r="AAM92" s="24"/>
      <c r="AAN92" s="24"/>
      <c r="AAO92" s="24"/>
      <c r="AAP92" s="24"/>
      <c r="AAQ92" s="24"/>
      <c r="AAR92" s="24"/>
      <c r="AAS92" s="24"/>
      <c r="AAT92" s="24"/>
      <c r="AAU92" s="24"/>
      <c r="AAV92" s="24"/>
      <c r="AAW92" s="24"/>
      <c r="AAX92" s="24"/>
      <c r="AAY92" s="24"/>
      <c r="AAZ92" s="24"/>
      <c r="ABA92" s="24"/>
      <c r="ABB92" s="24"/>
      <c r="ABC92" s="24"/>
      <c r="ABD92" s="24"/>
      <c r="ABE92" s="24"/>
      <c r="ABF92" s="24"/>
      <c r="ABG92" s="24"/>
      <c r="ABH92" s="24"/>
      <c r="ABI92" s="24"/>
      <c r="ABJ92" s="24"/>
      <c r="ABK92" s="24"/>
      <c r="ABL92" s="24"/>
      <c r="ABM92" s="24"/>
      <c r="ABN92" s="24"/>
      <c r="ABO92" s="24"/>
      <c r="ABP92" s="24"/>
      <c r="ABQ92" s="24"/>
      <c r="ABR92" s="24"/>
      <c r="ABS92" s="24"/>
      <c r="ABT92" s="24"/>
      <c r="ABU92" s="24"/>
      <c r="ABV92" s="24"/>
      <c r="ABW92" s="24"/>
      <c r="ABX92" s="24"/>
      <c r="ABY92" s="24"/>
      <c r="ABZ92" s="24"/>
      <c r="ACA92" s="24"/>
      <c r="ACB92" s="24"/>
      <c r="ACC92" s="24"/>
      <c r="ACD92" s="24"/>
      <c r="ACE92" s="24"/>
      <c r="ACF92" s="24"/>
      <c r="ACG92" s="24"/>
      <c r="ACH92" s="24"/>
      <c r="ACI92" s="24"/>
      <c r="ACJ92" s="24"/>
      <c r="ACK92" s="24"/>
      <c r="ACL92" s="24"/>
      <c r="ACM92" s="24"/>
      <c r="ACN92" s="24"/>
      <c r="ACO92" s="24"/>
      <c r="ACP92" s="24"/>
      <c r="ACQ92" s="24"/>
      <c r="ACR92" s="24"/>
      <c r="ACS92" s="24"/>
      <c r="ACT92" s="24"/>
      <c r="ACU92" s="24"/>
      <c r="ACV92" s="24"/>
      <c r="ACW92" s="24"/>
      <c r="ACX92" s="24"/>
      <c r="ACY92" s="24"/>
      <c r="ACZ92" s="24"/>
      <c r="ADA92" s="24"/>
      <c r="ADB92" s="24"/>
      <c r="ADC92" s="24"/>
      <c r="ADD92" s="24"/>
      <c r="ADE92" s="24"/>
      <c r="ADF92" s="24"/>
      <c r="ADG92" s="24"/>
      <c r="ADH92" s="24"/>
      <c r="ADI92" s="24"/>
      <c r="ADJ92" s="24"/>
      <c r="ADK92" s="24"/>
      <c r="ADL92" s="24"/>
      <c r="ADM92" s="24"/>
      <c r="ADN92" s="24"/>
      <c r="ADO92" s="24"/>
      <c r="ADP92" s="24"/>
      <c r="ADQ92" s="24"/>
      <c r="ADR92" s="24"/>
      <c r="ADS92" s="24"/>
      <c r="ADT92" s="24"/>
      <c r="ADU92" s="24"/>
      <c r="ADV92" s="24"/>
      <c r="ADW92" s="24"/>
      <c r="ADX92" s="24"/>
      <c r="ADY92" s="24"/>
      <c r="ADZ92" s="24"/>
      <c r="AEA92" s="24"/>
      <c r="AEB92" s="24"/>
      <c r="AEC92" s="24"/>
      <c r="AED92" s="24"/>
      <c r="AEE92" s="24"/>
      <c r="AEF92" s="24"/>
      <c r="AEG92" s="24"/>
      <c r="AEH92" s="24"/>
      <c r="AEI92" s="24"/>
      <c r="AEJ92" s="24"/>
      <c r="AEK92" s="24"/>
      <c r="AEL92" s="24"/>
      <c r="AEM92" s="24"/>
      <c r="AEN92" s="24"/>
      <c r="AEO92" s="24"/>
      <c r="AEP92" s="24"/>
      <c r="AEQ92" s="24"/>
      <c r="AER92" s="24"/>
      <c r="AES92" s="24"/>
      <c r="AET92" s="24"/>
      <c r="AEU92" s="24"/>
      <c r="AEV92" s="24"/>
      <c r="AEW92" s="24"/>
      <c r="AEX92" s="24"/>
      <c r="AEY92" s="24"/>
      <c r="AEZ92" s="24"/>
      <c r="AFA92" s="24"/>
      <c r="AFB92" s="24"/>
      <c r="AFC92" s="24"/>
      <c r="AFD92" s="24"/>
      <c r="AFE92" s="24"/>
      <c r="AFF92" s="24"/>
      <c r="AFG92" s="24"/>
      <c r="AFH92" s="24"/>
      <c r="AFI92" s="24"/>
      <c r="AFJ92" s="24"/>
      <c r="AFK92" s="24"/>
      <c r="AFL92" s="24"/>
      <c r="AFM92" s="24"/>
      <c r="AFN92" s="24"/>
      <c r="AFO92" s="24"/>
      <c r="AFP92" s="24"/>
      <c r="AFQ92" s="24"/>
      <c r="AFR92" s="24"/>
      <c r="AFS92" s="24"/>
      <c r="AFT92" s="24"/>
      <c r="AFU92" s="24"/>
      <c r="AFV92" s="24"/>
      <c r="AFW92" s="24"/>
      <c r="AFX92" s="24"/>
      <c r="AFY92" s="24"/>
      <c r="AFZ92" s="24"/>
      <c r="AGA92" s="24"/>
      <c r="AGB92" s="24"/>
    </row>
    <row r="93" spans="1:860" s="2" customFormat="1" ht="30" customHeight="1" x14ac:dyDescent="0.25">
      <c r="A93" s="38">
        <v>85</v>
      </c>
      <c r="B93" s="22" t="s">
        <v>352</v>
      </c>
      <c r="C93" s="38" t="s">
        <v>279</v>
      </c>
      <c r="D93" s="22" t="s">
        <v>353</v>
      </c>
      <c r="E93" s="22" t="s">
        <v>1</v>
      </c>
      <c r="F93" s="38" t="s">
        <v>261</v>
      </c>
      <c r="G93" s="52" t="s">
        <v>262</v>
      </c>
      <c r="H93" s="52" t="s">
        <v>262</v>
      </c>
      <c r="I93" s="36">
        <v>80000</v>
      </c>
      <c r="J93" s="36">
        <v>7400.87</v>
      </c>
      <c r="K93" s="36">
        <v>25</v>
      </c>
      <c r="L93" s="35">
        <f>I93*2.87%</f>
        <v>2296</v>
      </c>
      <c r="M93" s="36">
        <f>I93*7.1%</f>
        <v>5679.9999999999991</v>
      </c>
      <c r="N93" s="36">
        <f>I93*1.1%</f>
        <v>880.00000000000011</v>
      </c>
      <c r="O93" s="35">
        <f>I93*3.04%</f>
        <v>2432</v>
      </c>
      <c r="P93" s="36">
        <f>I93*7.09%</f>
        <v>5672</v>
      </c>
      <c r="Q93" s="36">
        <f>+L93+O93</f>
        <v>4728</v>
      </c>
      <c r="R93" s="36">
        <f>SUM(J93+K93+L93+O93)</f>
        <v>12153.869999999999</v>
      </c>
      <c r="S93" s="36">
        <f>SUM(M93+N93+P93)</f>
        <v>12232</v>
      </c>
      <c r="T93" s="36">
        <f>I93-R93</f>
        <v>67846.13</v>
      </c>
      <c r="U93" s="40" t="s">
        <v>349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92"/>
    </row>
    <row r="94" spans="1:860" s="2" customFormat="1" ht="30" customHeight="1" x14ac:dyDescent="0.25">
      <c r="A94" s="38">
        <v>86</v>
      </c>
      <c r="B94" s="22" t="s">
        <v>64</v>
      </c>
      <c r="C94" s="38" t="s">
        <v>278</v>
      </c>
      <c r="D94" s="22" t="s">
        <v>63</v>
      </c>
      <c r="E94" s="22" t="s">
        <v>19</v>
      </c>
      <c r="F94" s="38" t="s">
        <v>261</v>
      </c>
      <c r="G94" s="52" t="s">
        <v>262</v>
      </c>
      <c r="H94" s="52" t="s">
        <v>262</v>
      </c>
      <c r="I94" s="36">
        <v>60000</v>
      </c>
      <c r="J94" s="36">
        <v>3486.68</v>
      </c>
      <c r="K94" s="36">
        <v>25</v>
      </c>
      <c r="L94" s="35">
        <f t="shared" si="17"/>
        <v>1722</v>
      </c>
      <c r="M94" s="36">
        <f t="shared" ref="M94:M132" si="88">I94*7.1%</f>
        <v>4260</v>
      </c>
      <c r="N94" s="36">
        <f t="shared" ref="N94:N132" si="89">I94*1.1%</f>
        <v>660.00000000000011</v>
      </c>
      <c r="O94" s="35">
        <f t="shared" ref="O94:O132" si="90">I94*3.04%</f>
        <v>1824</v>
      </c>
      <c r="P94" s="36">
        <f t="shared" ref="P94:P132" si="91">I94*7.09%</f>
        <v>4254</v>
      </c>
      <c r="Q94" s="36">
        <f t="shared" ref="Q94:Q132" si="92">+L94+O94</f>
        <v>3546</v>
      </c>
      <c r="R94" s="36">
        <f t="shared" ref="R94:R124" si="93">SUM(J94+K94+L94+O94)</f>
        <v>7057.68</v>
      </c>
      <c r="S94" s="36">
        <f t="shared" ref="S94:S124" si="94">SUM(M94+N94+P94)</f>
        <v>9174</v>
      </c>
      <c r="T94" s="36">
        <f t="shared" ref="T94:T124" si="95">I94-R94</f>
        <v>52942.32</v>
      </c>
      <c r="U94" s="40" t="s">
        <v>349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92"/>
    </row>
    <row r="95" spans="1:860" s="2" customFormat="1" ht="30" customHeight="1" x14ac:dyDescent="0.25">
      <c r="A95" s="38">
        <v>87</v>
      </c>
      <c r="B95" s="22" t="s">
        <v>155</v>
      </c>
      <c r="C95" s="38" t="s">
        <v>279</v>
      </c>
      <c r="D95" s="22" t="s">
        <v>63</v>
      </c>
      <c r="E95" s="22" t="s">
        <v>65</v>
      </c>
      <c r="F95" s="38" t="s">
        <v>261</v>
      </c>
      <c r="G95" s="52" t="s">
        <v>262</v>
      </c>
      <c r="H95" s="52" t="s">
        <v>262</v>
      </c>
      <c r="I95" s="36">
        <v>46000</v>
      </c>
      <c r="J95" s="36">
        <v>1289.46</v>
      </c>
      <c r="K95" s="36">
        <v>25</v>
      </c>
      <c r="L95" s="35">
        <f t="shared" si="17"/>
        <v>1320.2</v>
      </c>
      <c r="M95" s="36">
        <f t="shared" si="88"/>
        <v>3265.9999999999995</v>
      </c>
      <c r="N95" s="36">
        <f t="shared" si="89"/>
        <v>506.00000000000006</v>
      </c>
      <c r="O95" s="35">
        <f t="shared" si="90"/>
        <v>1398.4</v>
      </c>
      <c r="P95" s="36">
        <f t="shared" si="91"/>
        <v>3261.4</v>
      </c>
      <c r="Q95" s="36">
        <f t="shared" si="92"/>
        <v>2718.6000000000004</v>
      </c>
      <c r="R95" s="36">
        <f t="shared" si="93"/>
        <v>4033.06</v>
      </c>
      <c r="S95" s="36">
        <f t="shared" si="94"/>
        <v>7033.4</v>
      </c>
      <c r="T95" s="36">
        <f t="shared" si="95"/>
        <v>41966.94</v>
      </c>
      <c r="U95" s="40" t="s">
        <v>349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92"/>
    </row>
    <row r="96" spans="1:860" s="2" customFormat="1" ht="30" customHeight="1" x14ac:dyDescent="0.25">
      <c r="A96" s="38">
        <v>88</v>
      </c>
      <c r="B96" s="22" t="s">
        <v>66</v>
      </c>
      <c r="C96" s="38" t="s">
        <v>279</v>
      </c>
      <c r="D96" s="22" t="s">
        <v>63</v>
      </c>
      <c r="E96" s="22" t="s">
        <v>65</v>
      </c>
      <c r="F96" s="38" t="s">
        <v>261</v>
      </c>
      <c r="G96" s="52" t="s">
        <v>262</v>
      </c>
      <c r="H96" s="52" t="s">
        <v>262</v>
      </c>
      <c r="I96" s="36">
        <v>46000</v>
      </c>
      <c r="J96" s="36">
        <v>1289.46</v>
      </c>
      <c r="K96" s="36">
        <v>25</v>
      </c>
      <c r="L96" s="35">
        <f t="shared" si="17"/>
        <v>1320.2</v>
      </c>
      <c r="M96" s="36">
        <f t="shared" si="88"/>
        <v>3265.9999999999995</v>
      </c>
      <c r="N96" s="36">
        <f t="shared" si="89"/>
        <v>506.00000000000006</v>
      </c>
      <c r="O96" s="35">
        <f t="shared" si="90"/>
        <v>1398.4</v>
      </c>
      <c r="P96" s="36">
        <f t="shared" si="91"/>
        <v>3261.4</v>
      </c>
      <c r="Q96" s="36">
        <f t="shared" si="92"/>
        <v>2718.6000000000004</v>
      </c>
      <c r="R96" s="36">
        <f t="shared" si="93"/>
        <v>4033.06</v>
      </c>
      <c r="S96" s="36">
        <f t="shared" si="94"/>
        <v>7033.4</v>
      </c>
      <c r="T96" s="36">
        <f t="shared" si="95"/>
        <v>41966.94</v>
      </c>
      <c r="U96" s="40" t="s">
        <v>349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92"/>
    </row>
    <row r="97" spans="1:860" s="2" customFormat="1" ht="30" customHeight="1" x14ac:dyDescent="0.25">
      <c r="A97" s="38">
        <v>89</v>
      </c>
      <c r="B97" s="22" t="s">
        <v>159</v>
      </c>
      <c r="C97" s="38" t="s">
        <v>279</v>
      </c>
      <c r="D97" s="22" t="s">
        <v>63</v>
      </c>
      <c r="E97" s="22" t="s">
        <v>65</v>
      </c>
      <c r="F97" s="38" t="s">
        <v>261</v>
      </c>
      <c r="G97" s="52" t="s">
        <v>262</v>
      </c>
      <c r="H97" s="52" t="s">
        <v>262</v>
      </c>
      <c r="I97" s="36">
        <v>46000</v>
      </c>
      <c r="J97" s="36">
        <v>1289.46</v>
      </c>
      <c r="K97" s="36">
        <v>25</v>
      </c>
      <c r="L97" s="35">
        <f t="shared" si="17"/>
        <v>1320.2</v>
      </c>
      <c r="M97" s="36">
        <f t="shared" si="88"/>
        <v>3265.9999999999995</v>
      </c>
      <c r="N97" s="36">
        <f t="shared" si="89"/>
        <v>506.00000000000006</v>
      </c>
      <c r="O97" s="35">
        <f t="shared" si="90"/>
        <v>1398.4</v>
      </c>
      <c r="P97" s="36">
        <f t="shared" si="91"/>
        <v>3261.4</v>
      </c>
      <c r="Q97" s="36">
        <f t="shared" si="92"/>
        <v>2718.6000000000004</v>
      </c>
      <c r="R97" s="36">
        <f t="shared" si="93"/>
        <v>4033.06</v>
      </c>
      <c r="S97" s="36">
        <f t="shared" si="94"/>
        <v>7033.4</v>
      </c>
      <c r="T97" s="36">
        <f t="shared" si="95"/>
        <v>41966.94</v>
      </c>
      <c r="U97" s="40" t="s">
        <v>349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92"/>
    </row>
    <row r="98" spans="1:860" s="2" customFormat="1" ht="30" customHeight="1" x14ac:dyDescent="0.25">
      <c r="A98" s="38">
        <v>90</v>
      </c>
      <c r="B98" s="22" t="s">
        <v>160</v>
      </c>
      <c r="C98" s="38" t="s">
        <v>279</v>
      </c>
      <c r="D98" s="22" t="s">
        <v>63</v>
      </c>
      <c r="E98" s="22" t="s">
        <v>65</v>
      </c>
      <c r="F98" s="38" t="s">
        <v>261</v>
      </c>
      <c r="G98" s="52" t="s">
        <v>262</v>
      </c>
      <c r="H98" s="52" t="s">
        <v>262</v>
      </c>
      <c r="I98" s="36">
        <v>46000</v>
      </c>
      <c r="J98" s="36">
        <v>1289.46</v>
      </c>
      <c r="K98" s="36">
        <v>25</v>
      </c>
      <c r="L98" s="35">
        <f t="shared" si="17"/>
        <v>1320.2</v>
      </c>
      <c r="M98" s="36">
        <f t="shared" si="88"/>
        <v>3265.9999999999995</v>
      </c>
      <c r="N98" s="36">
        <f t="shared" si="89"/>
        <v>506.00000000000006</v>
      </c>
      <c r="O98" s="35">
        <f t="shared" si="90"/>
        <v>1398.4</v>
      </c>
      <c r="P98" s="36">
        <f t="shared" si="91"/>
        <v>3261.4</v>
      </c>
      <c r="Q98" s="36">
        <f t="shared" si="92"/>
        <v>2718.6000000000004</v>
      </c>
      <c r="R98" s="36">
        <f t="shared" si="93"/>
        <v>4033.06</v>
      </c>
      <c r="S98" s="36">
        <f t="shared" si="94"/>
        <v>7033.4</v>
      </c>
      <c r="T98" s="36">
        <f t="shared" si="95"/>
        <v>41966.94</v>
      </c>
      <c r="U98" s="40" t="s">
        <v>349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92"/>
    </row>
    <row r="99" spans="1:860" s="2" customFormat="1" ht="30" customHeight="1" x14ac:dyDescent="0.25">
      <c r="A99" s="38">
        <v>91</v>
      </c>
      <c r="B99" s="22" t="s">
        <v>363</v>
      </c>
      <c r="C99" s="38" t="s">
        <v>279</v>
      </c>
      <c r="D99" s="22" t="s">
        <v>63</v>
      </c>
      <c r="E99" s="22" t="s">
        <v>65</v>
      </c>
      <c r="F99" s="38" t="s">
        <v>261</v>
      </c>
      <c r="G99" s="52" t="s">
        <v>262</v>
      </c>
      <c r="H99" s="52" t="s">
        <v>262</v>
      </c>
      <c r="I99" s="36">
        <v>46000</v>
      </c>
      <c r="J99" s="36">
        <v>1289.46</v>
      </c>
      <c r="K99" s="36">
        <v>25</v>
      </c>
      <c r="L99" s="35">
        <f t="shared" si="17"/>
        <v>1320.2</v>
      </c>
      <c r="M99" s="36">
        <f t="shared" si="88"/>
        <v>3265.9999999999995</v>
      </c>
      <c r="N99" s="36">
        <f t="shared" si="89"/>
        <v>506.00000000000006</v>
      </c>
      <c r="O99" s="35">
        <f t="shared" si="90"/>
        <v>1398.4</v>
      </c>
      <c r="P99" s="36">
        <f t="shared" si="91"/>
        <v>3261.4</v>
      </c>
      <c r="Q99" s="36">
        <f t="shared" si="92"/>
        <v>2718.6000000000004</v>
      </c>
      <c r="R99" s="36">
        <f t="shared" si="93"/>
        <v>4033.06</v>
      </c>
      <c r="S99" s="36">
        <f t="shared" si="94"/>
        <v>7033.4</v>
      </c>
      <c r="T99" s="36">
        <f t="shared" si="95"/>
        <v>41966.94</v>
      </c>
      <c r="U99" s="40" t="s">
        <v>349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92"/>
    </row>
    <row r="100" spans="1:860" s="2" customFormat="1" ht="30" customHeight="1" x14ac:dyDescent="0.25">
      <c r="A100" s="38">
        <v>92</v>
      </c>
      <c r="B100" s="22" t="s">
        <v>360</v>
      </c>
      <c r="C100" s="38" t="s">
        <v>279</v>
      </c>
      <c r="D100" s="22" t="s">
        <v>63</v>
      </c>
      <c r="E100" s="22" t="s">
        <v>65</v>
      </c>
      <c r="F100" s="38" t="s">
        <v>261</v>
      </c>
      <c r="G100" s="52" t="s">
        <v>262</v>
      </c>
      <c r="H100" s="52" t="s">
        <v>262</v>
      </c>
      <c r="I100" s="36">
        <v>46000</v>
      </c>
      <c r="J100" s="36">
        <v>1289.46</v>
      </c>
      <c r="K100" s="36">
        <v>25</v>
      </c>
      <c r="L100" s="35">
        <f>I100*2.87%</f>
        <v>1320.2</v>
      </c>
      <c r="M100" s="36">
        <f>I100*7.1%</f>
        <v>3265.9999999999995</v>
      </c>
      <c r="N100" s="36">
        <f>I100*1.1%</f>
        <v>506.00000000000006</v>
      </c>
      <c r="O100" s="35">
        <f>I100*3.04%</f>
        <v>1398.4</v>
      </c>
      <c r="P100" s="36">
        <f>I100*7.09%</f>
        <v>3261.4</v>
      </c>
      <c r="Q100" s="36">
        <f>+L100+O100</f>
        <v>2718.6000000000004</v>
      </c>
      <c r="R100" s="36">
        <f>SUM(J100+K100+L100+O100)</f>
        <v>4033.06</v>
      </c>
      <c r="S100" s="36">
        <f>SUM(M100+N100+P100)</f>
        <v>7033.4</v>
      </c>
      <c r="T100" s="36">
        <f>I100-R100</f>
        <v>41966.94</v>
      </c>
      <c r="U100" s="40" t="s">
        <v>349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92"/>
    </row>
    <row r="101" spans="1:860" s="2" customFormat="1" ht="30" customHeight="1" x14ac:dyDescent="0.25">
      <c r="A101" s="38">
        <v>93</v>
      </c>
      <c r="B101" s="22" t="s">
        <v>149</v>
      </c>
      <c r="C101" s="38" t="s">
        <v>279</v>
      </c>
      <c r="D101" s="22" t="s">
        <v>148</v>
      </c>
      <c r="E101" s="22" t="s">
        <v>19</v>
      </c>
      <c r="F101" s="38" t="s">
        <v>261</v>
      </c>
      <c r="G101" s="52" t="s">
        <v>262</v>
      </c>
      <c r="H101" s="52" t="s">
        <v>262</v>
      </c>
      <c r="I101" s="36">
        <v>60000</v>
      </c>
      <c r="J101" s="36">
        <v>3143.58</v>
      </c>
      <c r="K101" s="36">
        <v>25</v>
      </c>
      <c r="L101" s="35">
        <f t="shared" si="17"/>
        <v>1722</v>
      </c>
      <c r="M101" s="36">
        <f t="shared" si="88"/>
        <v>4260</v>
      </c>
      <c r="N101" s="36">
        <f t="shared" si="89"/>
        <v>660.00000000000011</v>
      </c>
      <c r="O101" s="35">
        <f t="shared" si="90"/>
        <v>1824</v>
      </c>
      <c r="P101" s="36">
        <f t="shared" si="91"/>
        <v>4254</v>
      </c>
      <c r="Q101" s="36">
        <f t="shared" si="92"/>
        <v>3546</v>
      </c>
      <c r="R101" s="36">
        <f t="shared" si="93"/>
        <v>6714.58</v>
      </c>
      <c r="S101" s="36">
        <f t="shared" si="94"/>
        <v>9174</v>
      </c>
      <c r="T101" s="36">
        <f t="shared" si="95"/>
        <v>53285.42</v>
      </c>
      <c r="U101" s="40" t="s">
        <v>349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92"/>
    </row>
    <row r="102" spans="1:860" s="2" customFormat="1" ht="30" customHeight="1" x14ac:dyDescent="0.25">
      <c r="A102" s="38">
        <v>94</v>
      </c>
      <c r="B102" s="22" t="s">
        <v>68</v>
      </c>
      <c r="C102" s="38" t="s">
        <v>279</v>
      </c>
      <c r="D102" s="22" t="s">
        <v>67</v>
      </c>
      <c r="E102" s="22" t="s">
        <v>19</v>
      </c>
      <c r="F102" s="38" t="s">
        <v>261</v>
      </c>
      <c r="G102" s="52" t="s">
        <v>262</v>
      </c>
      <c r="H102" s="52" t="s">
        <v>262</v>
      </c>
      <c r="I102" s="36">
        <v>60000</v>
      </c>
      <c r="J102" s="36">
        <v>3486.68</v>
      </c>
      <c r="K102" s="36">
        <v>25</v>
      </c>
      <c r="L102" s="35">
        <f t="shared" si="17"/>
        <v>1722</v>
      </c>
      <c r="M102" s="36">
        <f t="shared" si="88"/>
        <v>4260</v>
      </c>
      <c r="N102" s="36">
        <f t="shared" si="89"/>
        <v>660.00000000000011</v>
      </c>
      <c r="O102" s="35">
        <f t="shared" si="90"/>
        <v>1824</v>
      </c>
      <c r="P102" s="36">
        <f t="shared" si="91"/>
        <v>4254</v>
      </c>
      <c r="Q102" s="36">
        <f t="shared" si="92"/>
        <v>3546</v>
      </c>
      <c r="R102" s="36">
        <f t="shared" si="93"/>
        <v>7057.68</v>
      </c>
      <c r="S102" s="36">
        <f t="shared" si="94"/>
        <v>9174</v>
      </c>
      <c r="T102" s="36">
        <f t="shared" si="95"/>
        <v>52942.32</v>
      </c>
      <c r="U102" s="40" t="s">
        <v>349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92"/>
    </row>
    <row r="103" spans="1:860" s="2" customFormat="1" ht="30" customHeight="1" x14ac:dyDescent="0.25">
      <c r="A103" s="38">
        <v>95</v>
      </c>
      <c r="B103" s="22" t="s">
        <v>318</v>
      </c>
      <c r="C103" s="38" t="s">
        <v>278</v>
      </c>
      <c r="D103" s="22" t="s">
        <v>67</v>
      </c>
      <c r="E103" s="26" t="s">
        <v>71</v>
      </c>
      <c r="F103" s="38" t="s">
        <v>261</v>
      </c>
      <c r="G103" s="52" t="s">
        <v>262</v>
      </c>
      <c r="H103" s="52" t="s">
        <v>262</v>
      </c>
      <c r="I103" s="36">
        <v>46000</v>
      </c>
      <c r="J103" s="36">
        <v>1289.46</v>
      </c>
      <c r="K103" s="36">
        <v>25</v>
      </c>
      <c r="L103" s="35">
        <f t="shared" si="17"/>
        <v>1320.2</v>
      </c>
      <c r="M103" s="36">
        <f t="shared" si="88"/>
        <v>3265.9999999999995</v>
      </c>
      <c r="N103" s="36">
        <f t="shared" si="89"/>
        <v>506.00000000000006</v>
      </c>
      <c r="O103" s="35">
        <f t="shared" si="90"/>
        <v>1398.4</v>
      </c>
      <c r="P103" s="36">
        <f t="shared" si="91"/>
        <v>3261.4</v>
      </c>
      <c r="Q103" s="36">
        <f t="shared" si="92"/>
        <v>2718.6000000000004</v>
      </c>
      <c r="R103" s="36">
        <f t="shared" si="93"/>
        <v>4033.06</v>
      </c>
      <c r="S103" s="36">
        <f t="shared" si="94"/>
        <v>7033.4</v>
      </c>
      <c r="T103" s="36">
        <f t="shared" si="95"/>
        <v>41966.94</v>
      </c>
      <c r="U103" s="40" t="s">
        <v>349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92"/>
    </row>
    <row r="104" spans="1:860" s="2" customFormat="1" ht="30" customHeight="1" x14ac:dyDescent="0.25">
      <c r="A104" s="38">
        <v>96</v>
      </c>
      <c r="B104" s="22" t="s">
        <v>70</v>
      </c>
      <c r="C104" s="38" t="s">
        <v>279</v>
      </c>
      <c r="D104" s="22" t="s">
        <v>69</v>
      </c>
      <c r="E104" s="22" t="s">
        <v>1</v>
      </c>
      <c r="F104" s="38" t="s">
        <v>261</v>
      </c>
      <c r="G104" s="52" t="s">
        <v>262</v>
      </c>
      <c r="H104" s="52" t="s">
        <v>262</v>
      </c>
      <c r="I104" s="36">
        <v>60000</v>
      </c>
      <c r="J104" s="36">
        <v>2800.49</v>
      </c>
      <c r="K104" s="36">
        <v>25</v>
      </c>
      <c r="L104" s="35">
        <f t="shared" si="17"/>
        <v>1722</v>
      </c>
      <c r="M104" s="36">
        <f t="shared" si="88"/>
        <v>4260</v>
      </c>
      <c r="N104" s="36">
        <f t="shared" si="89"/>
        <v>660.00000000000011</v>
      </c>
      <c r="O104" s="35">
        <f t="shared" si="90"/>
        <v>1824</v>
      </c>
      <c r="P104" s="36">
        <f t="shared" si="91"/>
        <v>4254</v>
      </c>
      <c r="Q104" s="36">
        <f t="shared" si="92"/>
        <v>3546</v>
      </c>
      <c r="R104" s="36">
        <f t="shared" si="93"/>
        <v>6371.49</v>
      </c>
      <c r="S104" s="36">
        <f t="shared" si="94"/>
        <v>9174</v>
      </c>
      <c r="T104" s="36">
        <f t="shared" si="95"/>
        <v>53628.51</v>
      </c>
      <c r="U104" s="40" t="s">
        <v>349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92"/>
    </row>
    <row r="105" spans="1:860" s="2" customFormat="1" ht="30" customHeight="1" x14ac:dyDescent="0.25">
      <c r="A105" s="38">
        <v>97</v>
      </c>
      <c r="B105" s="22" t="s">
        <v>72</v>
      </c>
      <c r="C105" s="38" t="s">
        <v>278</v>
      </c>
      <c r="D105" s="22" t="s">
        <v>69</v>
      </c>
      <c r="E105" s="22" t="s">
        <v>73</v>
      </c>
      <c r="F105" s="38" t="s">
        <v>261</v>
      </c>
      <c r="G105" s="52" t="s">
        <v>262</v>
      </c>
      <c r="H105" s="52" t="s">
        <v>262</v>
      </c>
      <c r="I105" s="36">
        <v>55000</v>
      </c>
      <c r="J105" s="36">
        <v>2559.6799999999998</v>
      </c>
      <c r="K105" s="36">
        <v>25</v>
      </c>
      <c r="L105" s="35">
        <f t="shared" si="17"/>
        <v>1578.5</v>
      </c>
      <c r="M105" s="36">
        <f t="shared" si="88"/>
        <v>3904.9999999999995</v>
      </c>
      <c r="N105" s="36">
        <f t="shared" si="89"/>
        <v>605.00000000000011</v>
      </c>
      <c r="O105" s="35">
        <f t="shared" si="90"/>
        <v>1672</v>
      </c>
      <c r="P105" s="36">
        <f t="shared" si="91"/>
        <v>3899.5000000000005</v>
      </c>
      <c r="Q105" s="36">
        <f t="shared" si="92"/>
        <v>3250.5</v>
      </c>
      <c r="R105" s="36">
        <f t="shared" si="93"/>
        <v>5835.18</v>
      </c>
      <c r="S105" s="36">
        <f t="shared" si="94"/>
        <v>8409.5</v>
      </c>
      <c r="T105" s="36">
        <f t="shared" si="95"/>
        <v>49164.82</v>
      </c>
      <c r="U105" s="40" t="s">
        <v>349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92"/>
    </row>
    <row r="106" spans="1:860" s="2" customFormat="1" ht="30" customHeight="1" x14ac:dyDescent="0.25">
      <c r="A106" s="38">
        <v>98</v>
      </c>
      <c r="B106" s="22" t="s">
        <v>150</v>
      </c>
      <c r="C106" s="38" t="s">
        <v>278</v>
      </c>
      <c r="D106" s="22" t="s">
        <v>69</v>
      </c>
      <c r="E106" s="22" t="s">
        <v>1</v>
      </c>
      <c r="F106" s="38" t="s">
        <v>261</v>
      </c>
      <c r="G106" s="52" t="s">
        <v>262</v>
      </c>
      <c r="H106" s="52" t="s">
        <v>262</v>
      </c>
      <c r="I106" s="36">
        <v>50000</v>
      </c>
      <c r="J106" s="36">
        <v>1854</v>
      </c>
      <c r="K106" s="36">
        <v>25</v>
      </c>
      <c r="L106" s="35">
        <f t="shared" si="17"/>
        <v>1435</v>
      </c>
      <c r="M106" s="36">
        <f t="shared" si="88"/>
        <v>3549.9999999999995</v>
      </c>
      <c r="N106" s="36">
        <f t="shared" si="89"/>
        <v>550</v>
      </c>
      <c r="O106" s="35">
        <f t="shared" si="90"/>
        <v>1520</v>
      </c>
      <c r="P106" s="36">
        <f t="shared" si="91"/>
        <v>3545.0000000000005</v>
      </c>
      <c r="Q106" s="36">
        <f t="shared" si="92"/>
        <v>2955</v>
      </c>
      <c r="R106" s="36">
        <f t="shared" si="93"/>
        <v>4834</v>
      </c>
      <c r="S106" s="36">
        <f t="shared" si="94"/>
        <v>7645</v>
      </c>
      <c r="T106" s="36">
        <f t="shared" si="95"/>
        <v>45166</v>
      </c>
      <c r="U106" s="40" t="s">
        <v>349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92"/>
    </row>
    <row r="107" spans="1:860" s="2" customFormat="1" ht="30" customHeight="1" x14ac:dyDescent="0.25">
      <c r="A107" s="38">
        <v>99</v>
      </c>
      <c r="B107" s="22" t="s">
        <v>333</v>
      </c>
      <c r="C107" s="38" t="s">
        <v>279</v>
      </c>
      <c r="D107" s="22" t="s">
        <v>69</v>
      </c>
      <c r="E107" s="22" t="s">
        <v>71</v>
      </c>
      <c r="F107" s="38" t="s">
        <v>261</v>
      </c>
      <c r="G107" s="52" t="s">
        <v>262</v>
      </c>
      <c r="H107" s="52" t="s">
        <v>262</v>
      </c>
      <c r="I107" s="36">
        <v>45000</v>
      </c>
      <c r="J107" s="36">
        <v>1148.33</v>
      </c>
      <c r="K107" s="36">
        <v>25</v>
      </c>
      <c r="L107" s="35">
        <f t="shared" ref="L107:L201" si="96">I107*2.87%</f>
        <v>1291.5</v>
      </c>
      <c r="M107" s="36">
        <f t="shared" si="88"/>
        <v>3194.9999999999995</v>
      </c>
      <c r="N107" s="36">
        <f t="shared" si="89"/>
        <v>495.00000000000006</v>
      </c>
      <c r="O107" s="35">
        <f t="shared" si="90"/>
        <v>1368</v>
      </c>
      <c r="P107" s="36">
        <f t="shared" si="91"/>
        <v>3190.5</v>
      </c>
      <c r="Q107" s="36">
        <f t="shared" si="92"/>
        <v>2659.5</v>
      </c>
      <c r="R107" s="36">
        <f t="shared" si="93"/>
        <v>3832.83</v>
      </c>
      <c r="S107" s="36">
        <f t="shared" si="94"/>
        <v>6880.5</v>
      </c>
      <c r="T107" s="36">
        <f t="shared" si="95"/>
        <v>41167.17</v>
      </c>
      <c r="U107" s="40" t="s">
        <v>349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92"/>
    </row>
    <row r="108" spans="1:860" ht="30" customHeight="1" x14ac:dyDescent="0.25">
      <c r="A108" s="38">
        <v>100</v>
      </c>
      <c r="B108" s="22" t="s">
        <v>178</v>
      </c>
      <c r="C108" s="38" t="s">
        <v>279</v>
      </c>
      <c r="D108" s="22" t="s">
        <v>69</v>
      </c>
      <c r="E108" s="22" t="s">
        <v>99</v>
      </c>
      <c r="F108" s="38" t="s">
        <v>261</v>
      </c>
      <c r="G108" s="52" t="s">
        <v>262</v>
      </c>
      <c r="H108" s="52" t="s">
        <v>262</v>
      </c>
      <c r="I108" s="36">
        <v>45000</v>
      </c>
      <c r="J108" s="36">
        <v>891.01</v>
      </c>
      <c r="K108" s="36">
        <v>25</v>
      </c>
      <c r="L108" s="35">
        <f>I108*2.87%</f>
        <v>1291.5</v>
      </c>
      <c r="M108" s="36">
        <f>I108*7.1%</f>
        <v>3194.9999999999995</v>
      </c>
      <c r="N108" s="36">
        <f>I108*1.1%</f>
        <v>495.00000000000006</v>
      </c>
      <c r="O108" s="35">
        <f>I108*3.04%</f>
        <v>1368</v>
      </c>
      <c r="P108" s="36">
        <f>I108*7.09%</f>
        <v>3190.5</v>
      </c>
      <c r="Q108" s="36">
        <f>+L108+O108</f>
        <v>2659.5</v>
      </c>
      <c r="R108" s="36">
        <f>SUM(J108+K108+L108+O108)</f>
        <v>3575.51</v>
      </c>
      <c r="S108" s="36">
        <f>SUM(M108+N108+P108)</f>
        <v>6880.5</v>
      </c>
      <c r="T108" s="36">
        <f>I108-R108</f>
        <v>41424.49</v>
      </c>
      <c r="U108" s="40" t="s">
        <v>349</v>
      </c>
    </row>
    <row r="109" spans="1:860" s="2" customFormat="1" ht="30" customHeight="1" x14ac:dyDescent="0.25">
      <c r="A109" s="38">
        <v>101</v>
      </c>
      <c r="B109" s="22" t="s">
        <v>376</v>
      </c>
      <c r="C109" s="38" t="s">
        <v>278</v>
      </c>
      <c r="D109" s="22" t="s">
        <v>69</v>
      </c>
      <c r="E109" s="22" t="s">
        <v>65</v>
      </c>
      <c r="F109" s="38" t="s">
        <v>261</v>
      </c>
      <c r="G109" s="52" t="s">
        <v>262</v>
      </c>
      <c r="H109" s="52" t="s">
        <v>262</v>
      </c>
      <c r="I109" s="36">
        <v>46000</v>
      </c>
      <c r="J109" s="36">
        <v>1289.46</v>
      </c>
      <c r="K109" s="36">
        <v>25</v>
      </c>
      <c r="L109" s="35">
        <f t="shared" ref="L109" si="97">I109*2.87%</f>
        <v>1320.2</v>
      </c>
      <c r="M109" s="36">
        <f t="shared" ref="M109" si="98">I109*7.1%</f>
        <v>3265.9999999999995</v>
      </c>
      <c r="N109" s="36">
        <f t="shared" ref="N109" si="99">I109*1.1%</f>
        <v>506.00000000000006</v>
      </c>
      <c r="O109" s="35">
        <f t="shared" ref="O109" si="100">I109*3.04%</f>
        <v>1398.4</v>
      </c>
      <c r="P109" s="36">
        <f t="shared" ref="P109" si="101">I109*7.09%</f>
        <v>3261.4</v>
      </c>
      <c r="Q109" s="36">
        <f t="shared" ref="Q109" si="102">+L109+O109</f>
        <v>2718.6000000000004</v>
      </c>
      <c r="R109" s="45">
        <f t="shared" ref="R109" si="103">SUM(J109+K109+L109+O109)</f>
        <v>4033.06</v>
      </c>
      <c r="S109" s="45">
        <f t="shared" ref="S109" si="104">SUM(M109+N109+P109)</f>
        <v>7033.4</v>
      </c>
      <c r="T109" s="45">
        <f t="shared" ref="T109" si="105">I109-R109</f>
        <v>41966.94</v>
      </c>
      <c r="U109" s="40" t="s">
        <v>349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92"/>
    </row>
    <row r="110" spans="1:860" s="2" customFormat="1" ht="30" customHeight="1" x14ac:dyDescent="0.25">
      <c r="A110" s="38">
        <v>102</v>
      </c>
      <c r="B110" s="22" t="s">
        <v>205</v>
      </c>
      <c r="C110" s="38" t="s">
        <v>279</v>
      </c>
      <c r="D110" s="22" t="s">
        <v>206</v>
      </c>
      <c r="E110" s="22" t="s">
        <v>19</v>
      </c>
      <c r="F110" s="38" t="s">
        <v>261</v>
      </c>
      <c r="G110" s="52" t="s">
        <v>262</v>
      </c>
      <c r="H110" s="52" t="s">
        <v>262</v>
      </c>
      <c r="I110" s="36">
        <v>60000</v>
      </c>
      <c r="J110" s="36">
        <v>3486.68</v>
      </c>
      <c r="K110" s="36">
        <v>25</v>
      </c>
      <c r="L110" s="35">
        <f t="shared" si="96"/>
        <v>1722</v>
      </c>
      <c r="M110" s="36">
        <f t="shared" si="88"/>
        <v>4260</v>
      </c>
      <c r="N110" s="36">
        <f t="shared" si="89"/>
        <v>660.00000000000011</v>
      </c>
      <c r="O110" s="35">
        <f t="shared" si="90"/>
        <v>1824</v>
      </c>
      <c r="P110" s="36">
        <f t="shared" si="91"/>
        <v>4254</v>
      </c>
      <c r="Q110" s="36">
        <f t="shared" si="92"/>
        <v>3546</v>
      </c>
      <c r="R110" s="36">
        <f t="shared" si="93"/>
        <v>7057.68</v>
      </c>
      <c r="S110" s="36">
        <f t="shared" si="94"/>
        <v>9174</v>
      </c>
      <c r="T110" s="36">
        <f t="shared" si="95"/>
        <v>52942.32</v>
      </c>
      <c r="U110" s="40" t="s">
        <v>349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92"/>
    </row>
    <row r="111" spans="1:860" s="16" customFormat="1" ht="30" customHeight="1" x14ac:dyDescent="0.25">
      <c r="A111" s="38">
        <v>103</v>
      </c>
      <c r="B111" s="23" t="s">
        <v>143</v>
      </c>
      <c r="C111" s="38" t="s">
        <v>279</v>
      </c>
      <c r="D111" s="26" t="s">
        <v>142</v>
      </c>
      <c r="E111" s="26" t="s">
        <v>71</v>
      </c>
      <c r="F111" s="38" t="s">
        <v>261</v>
      </c>
      <c r="G111" s="52" t="s">
        <v>262</v>
      </c>
      <c r="H111" s="52" t="s">
        <v>262</v>
      </c>
      <c r="I111" s="36">
        <v>46000</v>
      </c>
      <c r="J111" s="36">
        <v>1289.46</v>
      </c>
      <c r="K111" s="36">
        <v>25</v>
      </c>
      <c r="L111" s="35">
        <f t="shared" si="96"/>
        <v>1320.2</v>
      </c>
      <c r="M111" s="36">
        <f t="shared" si="88"/>
        <v>3265.9999999999995</v>
      </c>
      <c r="N111" s="36">
        <f t="shared" si="89"/>
        <v>506.00000000000006</v>
      </c>
      <c r="O111" s="35">
        <f t="shared" si="90"/>
        <v>1398.4</v>
      </c>
      <c r="P111" s="36">
        <f t="shared" si="91"/>
        <v>3261.4</v>
      </c>
      <c r="Q111" s="36">
        <f t="shared" si="92"/>
        <v>2718.6000000000004</v>
      </c>
      <c r="R111" s="45">
        <f t="shared" si="93"/>
        <v>4033.06</v>
      </c>
      <c r="S111" s="45">
        <f t="shared" si="94"/>
        <v>7033.4</v>
      </c>
      <c r="T111" s="45">
        <f t="shared" si="95"/>
        <v>41966.94</v>
      </c>
      <c r="U111" s="40" t="s">
        <v>349</v>
      </c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 s="93"/>
    </row>
    <row r="112" spans="1:860" s="2" customFormat="1" ht="30" customHeight="1" x14ac:dyDescent="0.25">
      <c r="A112" s="38">
        <v>104</v>
      </c>
      <c r="B112" s="22" t="s">
        <v>184</v>
      </c>
      <c r="C112" s="38" t="s">
        <v>278</v>
      </c>
      <c r="D112" s="22" t="s">
        <v>142</v>
      </c>
      <c r="E112" s="22" t="s">
        <v>19</v>
      </c>
      <c r="F112" s="38" t="s">
        <v>261</v>
      </c>
      <c r="G112" s="52" t="s">
        <v>262</v>
      </c>
      <c r="H112" s="52" t="s">
        <v>262</v>
      </c>
      <c r="I112" s="36">
        <v>60000</v>
      </c>
      <c r="J112" s="36">
        <v>3486.68</v>
      </c>
      <c r="K112" s="36">
        <v>25</v>
      </c>
      <c r="L112" s="35">
        <f t="shared" si="96"/>
        <v>1722</v>
      </c>
      <c r="M112" s="36">
        <f t="shared" si="88"/>
        <v>4260</v>
      </c>
      <c r="N112" s="36">
        <f t="shared" si="89"/>
        <v>660.00000000000011</v>
      </c>
      <c r="O112" s="35">
        <f t="shared" si="90"/>
        <v>1824</v>
      </c>
      <c r="P112" s="36">
        <f t="shared" si="91"/>
        <v>4254</v>
      </c>
      <c r="Q112" s="36">
        <f t="shared" si="92"/>
        <v>3546</v>
      </c>
      <c r="R112" s="36">
        <f t="shared" si="93"/>
        <v>7057.68</v>
      </c>
      <c r="S112" s="36">
        <f t="shared" si="94"/>
        <v>9174</v>
      </c>
      <c r="T112" s="36">
        <f t="shared" si="95"/>
        <v>52942.32</v>
      </c>
      <c r="U112" s="40" t="s">
        <v>349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92"/>
    </row>
    <row r="113" spans="1:860" s="2" customFormat="1" ht="30" customHeight="1" x14ac:dyDescent="0.25">
      <c r="A113" s="38">
        <v>105</v>
      </c>
      <c r="B113" s="22" t="s">
        <v>369</v>
      </c>
      <c r="C113" s="38" t="s">
        <v>278</v>
      </c>
      <c r="D113" s="22" t="s">
        <v>142</v>
      </c>
      <c r="E113" s="22" t="s">
        <v>65</v>
      </c>
      <c r="F113" s="38" t="s">
        <v>261</v>
      </c>
      <c r="G113" s="52" t="s">
        <v>262</v>
      </c>
      <c r="H113" s="52" t="s">
        <v>262</v>
      </c>
      <c r="I113" s="36">
        <v>46000</v>
      </c>
      <c r="J113" s="36">
        <v>1289.46</v>
      </c>
      <c r="K113" s="36">
        <v>25</v>
      </c>
      <c r="L113" s="35">
        <f t="shared" ref="L113" si="106">I113*2.87%</f>
        <v>1320.2</v>
      </c>
      <c r="M113" s="36">
        <f t="shared" ref="M113" si="107">I113*7.1%</f>
        <v>3265.9999999999995</v>
      </c>
      <c r="N113" s="36">
        <f t="shared" ref="N113" si="108">I113*1.1%</f>
        <v>506.00000000000006</v>
      </c>
      <c r="O113" s="35">
        <f t="shared" ref="O113" si="109">I113*3.04%</f>
        <v>1398.4</v>
      </c>
      <c r="P113" s="36">
        <f t="shared" ref="P113" si="110">I113*7.09%</f>
        <v>3261.4</v>
      </c>
      <c r="Q113" s="36">
        <f t="shared" ref="Q113" si="111">+L113+O113</f>
        <v>2718.6000000000004</v>
      </c>
      <c r="R113" s="45">
        <f t="shared" ref="R113" si="112">SUM(J113+K113+L113+O113)</f>
        <v>4033.06</v>
      </c>
      <c r="S113" s="45">
        <f t="shared" ref="S113" si="113">SUM(M113+N113+P113)</f>
        <v>7033.4</v>
      </c>
      <c r="T113" s="45">
        <f t="shared" ref="T113" si="114">I113-R113</f>
        <v>41966.94</v>
      </c>
      <c r="U113" s="40" t="s">
        <v>349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92"/>
    </row>
    <row r="114" spans="1:860" s="2" customFormat="1" ht="30" customHeight="1" x14ac:dyDescent="0.25">
      <c r="A114" s="38">
        <v>106</v>
      </c>
      <c r="B114" s="22" t="s">
        <v>306</v>
      </c>
      <c r="C114" s="38" t="s">
        <v>278</v>
      </c>
      <c r="D114" s="22" t="s">
        <v>307</v>
      </c>
      <c r="E114" s="22" t="s">
        <v>19</v>
      </c>
      <c r="F114" s="38" t="s">
        <v>261</v>
      </c>
      <c r="G114" s="52" t="s">
        <v>262</v>
      </c>
      <c r="H114" s="52" t="s">
        <v>262</v>
      </c>
      <c r="I114" s="36">
        <v>55000</v>
      </c>
      <c r="J114" s="36">
        <v>2559.6799999999998</v>
      </c>
      <c r="K114" s="36">
        <v>25</v>
      </c>
      <c r="L114" s="35">
        <f t="shared" ref="L114:L115" si="115">I114*2.87%</f>
        <v>1578.5</v>
      </c>
      <c r="M114" s="36">
        <f t="shared" ref="M114:M115" si="116">I114*7.1%</f>
        <v>3904.9999999999995</v>
      </c>
      <c r="N114" s="36">
        <f t="shared" ref="N114:N115" si="117">I114*1.1%</f>
        <v>605.00000000000011</v>
      </c>
      <c r="O114" s="35">
        <f t="shared" ref="O114:O115" si="118">I114*3.04%</f>
        <v>1672</v>
      </c>
      <c r="P114" s="36">
        <f t="shared" ref="P114:P115" si="119">I114*7.09%</f>
        <v>3899.5000000000005</v>
      </c>
      <c r="Q114" s="36">
        <f t="shared" ref="Q114:Q115" si="120">+L114+O114</f>
        <v>3250.5</v>
      </c>
      <c r="R114" s="36">
        <f t="shared" ref="R114:R115" si="121">SUM(J114+K114+L114+O114)</f>
        <v>5835.18</v>
      </c>
      <c r="S114" s="36">
        <f t="shared" ref="S114:S115" si="122">SUM(M114+N114+P114)</f>
        <v>8409.5</v>
      </c>
      <c r="T114" s="36">
        <f t="shared" ref="T114:T115" si="123">I114-R114</f>
        <v>49164.82</v>
      </c>
      <c r="U114" s="40" t="s">
        <v>349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92"/>
    </row>
    <row r="115" spans="1:860" s="2" customFormat="1" ht="30" customHeight="1" x14ac:dyDescent="0.25">
      <c r="A115" s="38">
        <v>107</v>
      </c>
      <c r="B115" s="22" t="s">
        <v>362</v>
      </c>
      <c r="C115" s="38" t="s">
        <v>278</v>
      </c>
      <c r="D115" s="22" t="s">
        <v>361</v>
      </c>
      <c r="E115" s="22" t="s">
        <v>19</v>
      </c>
      <c r="F115" s="38" t="s">
        <v>261</v>
      </c>
      <c r="G115" s="52" t="s">
        <v>262</v>
      </c>
      <c r="H115" s="52" t="s">
        <v>262</v>
      </c>
      <c r="I115" s="36">
        <v>60000</v>
      </c>
      <c r="J115" s="36">
        <v>3486.68</v>
      </c>
      <c r="K115" s="36">
        <v>25</v>
      </c>
      <c r="L115" s="35">
        <f t="shared" si="115"/>
        <v>1722</v>
      </c>
      <c r="M115" s="36">
        <f t="shared" si="116"/>
        <v>4260</v>
      </c>
      <c r="N115" s="36">
        <f t="shared" si="117"/>
        <v>660.00000000000011</v>
      </c>
      <c r="O115" s="35">
        <f t="shared" si="118"/>
        <v>1824</v>
      </c>
      <c r="P115" s="36">
        <f t="shared" si="119"/>
        <v>4254</v>
      </c>
      <c r="Q115" s="36">
        <f t="shared" si="120"/>
        <v>3546</v>
      </c>
      <c r="R115" s="36">
        <f t="shared" si="121"/>
        <v>7057.68</v>
      </c>
      <c r="S115" s="36">
        <f t="shared" si="122"/>
        <v>9174</v>
      </c>
      <c r="T115" s="36">
        <f t="shared" si="123"/>
        <v>52942.32</v>
      </c>
      <c r="U115" s="40" t="s">
        <v>349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92"/>
    </row>
    <row r="116" spans="1:860" s="2" customFormat="1" ht="30" customHeight="1" x14ac:dyDescent="0.25">
      <c r="A116" s="38">
        <v>108</v>
      </c>
      <c r="B116" s="22" t="s">
        <v>75</v>
      </c>
      <c r="C116" s="38" t="s">
        <v>278</v>
      </c>
      <c r="D116" s="22" t="s">
        <v>74</v>
      </c>
      <c r="E116" s="22" t="s">
        <v>73</v>
      </c>
      <c r="F116" s="38" t="s">
        <v>261</v>
      </c>
      <c r="G116" s="52" t="s">
        <v>262</v>
      </c>
      <c r="H116" s="52" t="s">
        <v>262</v>
      </c>
      <c r="I116" s="36">
        <v>55000</v>
      </c>
      <c r="J116" s="36">
        <v>2559.6799999999998</v>
      </c>
      <c r="K116" s="36">
        <v>25</v>
      </c>
      <c r="L116" s="35">
        <f t="shared" si="96"/>
        <v>1578.5</v>
      </c>
      <c r="M116" s="36">
        <f t="shared" si="88"/>
        <v>3904.9999999999995</v>
      </c>
      <c r="N116" s="36">
        <f t="shared" si="89"/>
        <v>605.00000000000011</v>
      </c>
      <c r="O116" s="35">
        <f t="shared" si="90"/>
        <v>1672</v>
      </c>
      <c r="P116" s="36">
        <f t="shared" si="91"/>
        <v>3899.5000000000005</v>
      </c>
      <c r="Q116" s="36">
        <f t="shared" si="92"/>
        <v>3250.5</v>
      </c>
      <c r="R116" s="36">
        <f t="shared" si="93"/>
        <v>5835.18</v>
      </c>
      <c r="S116" s="36">
        <f t="shared" si="94"/>
        <v>8409.5</v>
      </c>
      <c r="T116" s="36">
        <f t="shared" si="95"/>
        <v>49164.82</v>
      </c>
      <c r="U116" s="40" t="s">
        <v>349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92"/>
    </row>
    <row r="117" spans="1:860" s="2" customFormat="1" ht="30" customHeight="1" x14ac:dyDescent="0.25">
      <c r="A117" s="38">
        <v>109</v>
      </c>
      <c r="B117" s="22" t="s">
        <v>76</v>
      </c>
      <c r="C117" s="38" t="s">
        <v>278</v>
      </c>
      <c r="D117" s="22" t="s">
        <v>77</v>
      </c>
      <c r="E117" s="22" t="s">
        <v>73</v>
      </c>
      <c r="F117" s="38" t="s">
        <v>261</v>
      </c>
      <c r="G117" s="52" t="s">
        <v>262</v>
      </c>
      <c r="H117" s="52" t="s">
        <v>262</v>
      </c>
      <c r="I117" s="36">
        <v>55000</v>
      </c>
      <c r="J117" s="36">
        <v>2559.6799999999998</v>
      </c>
      <c r="K117" s="36">
        <v>25</v>
      </c>
      <c r="L117" s="35">
        <f t="shared" si="96"/>
        <v>1578.5</v>
      </c>
      <c r="M117" s="36">
        <f t="shared" si="88"/>
        <v>3904.9999999999995</v>
      </c>
      <c r="N117" s="36">
        <f t="shared" si="89"/>
        <v>605.00000000000011</v>
      </c>
      <c r="O117" s="35">
        <f t="shared" si="90"/>
        <v>1672</v>
      </c>
      <c r="P117" s="36">
        <f t="shared" si="91"/>
        <v>3899.5000000000005</v>
      </c>
      <c r="Q117" s="36">
        <f t="shared" si="92"/>
        <v>3250.5</v>
      </c>
      <c r="R117" s="36">
        <f t="shared" si="93"/>
        <v>5835.18</v>
      </c>
      <c r="S117" s="36">
        <f t="shared" si="94"/>
        <v>8409.5</v>
      </c>
      <c r="T117" s="36">
        <f t="shared" si="95"/>
        <v>49164.82</v>
      </c>
      <c r="U117" s="40" t="s">
        <v>349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92"/>
    </row>
    <row r="118" spans="1:860" s="2" customFormat="1" ht="30" customHeight="1" x14ac:dyDescent="0.25">
      <c r="A118" s="38">
        <v>110</v>
      </c>
      <c r="B118" s="22" t="s">
        <v>245</v>
      </c>
      <c r="C118" s="38" t="s">
        <v>279</v>
      </c>
      <c r="D118" s="22" t="s">
        <v>246</v>
      </c>
      <c r="E118" s="22" t="s">
        <v>65</v>
      </c>
      <c r="F118" s="38" t="s">
        <v>261</v>
      </c>
      <c r="G118" s="52" t="s">
        <v>262</v>
      </c>
      <c r="H118" s="52" t="s">
        <v>262</v>
      </c>
      <c r="I118" s="36">
        <v>46000</v>
      </c>
      <c r="J118" s="36">
        <v>1032.1400000000001</v>
      </c>
      <c r="K118" s="36">
        <v>25</v>
      </c>
      <c r="L118" s="35">
        <f t="shared" si="96"/>
        <v>1320.2</v>
      </c>
      <c r="M118" s="36">
        <f t="shared" si="88"/>
        <v>3265.9999999999995</v>
      </c>
      <c r="N118" s="36">
        <f t="shared" si="89"/>
        <v>506.00000000000006</v>
      </c>
      <c r="O118" s="35">
        <f t="shared" si="90"/>
        <v>1398.4</v>
      </c>
      <c r="P118" s="36">
        <f t="shared" si="91"/>
        <v>3261.4</v>
      </c>
      <c r="Q118" s="36">
        <f t="shared" si="92"/>
        <v>2718.6000000000004</v>
      </c>
      <c r="R118" s="36">
        <f t="shared" si="93"/>
        <v>3775.7400000000002</v>
      </c>
      <c r="S118" s="36">
        <f t="shared" si="94"/>
        <v>7033.4</v>
      </c>
      <c r="T118" s="36">
        <f t="shared" si="95"/>
        <v>42224.26</v>
      </c>
      <c r="U118" s="40" t="s">
        <v>349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92"/>
    </row>
    <row r="119" spans="1:860" s="2" customFormat="1" ht="30" customHeight="1" x14ac:dyDescent="0.25">
      <c r="A119" s="38">
        <v>111</v>
      </c>
      <c r="B119" s="22" t="s">
        <v>79</v>
      </c>
      <c r="C119" s="38" t="s">
        <v>278</v>
      </c>
      <c r="D119" s="22" t="s">
        <v>78</v>
      </c>
      <c r="E119" s="22" t="s">
        <v>73</v>
      </c>
      <c r="F119" s="38" t="s">
        <v>261</v>
      </c>
      <c r="G119" s="52" t="s">
        <v>262</v>
      </c>
      <c r="H119" s="52" t="s">
        <v>262</v>
      </c>
      <c r="I119" s="36">
        <v>55000</v>
      </c>
      <c r="J119" s="36">
        <v>2559.6799999999998</v>
      </c>
      <c r="K119" s="36">
        <v>25</v>
      </c>
      <c r="L119" s="35">
        <f t="shared" si="96"/>
        <v>1578.5</v>
      </c>
      <c r="M119" s="36">
        <f t="shared" si="88"/>
        <v>3904.9999999999995</v>
      </c>
      <c r="N119" s="36">
        <f t="shared" si="89"/>
        <v>605.00000000000011</v>
      </c>
      <c r="O119" s="35">
        <f t="shared" si="90"/>
        <v>1672</v>
      </c>
      <c r="P119" s="36">
        <f t="shared" si="91"/>
        <v>3899.5000000000005</v>
      </c>
      <c r="Q119" s="36">
        <f t="shared" si="92"/>
        <v>3250.5</v>
      </c>
      <c r="R119" s="36">
        <f t="shared" si="93"/>
        <v>5835.18</v>
      </c>
      <c r="S119" s="36">
        <f t="shared" si="94"/>
        <v>8409.5</v>
      </c>
      <c r="T119" s="36">
        <f t="shared" si="95"/>
        <v>49164.82</v>
      </c>
      <c r="U119" s="40" t="s">
        <v>349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92"/>
    </row>
    <row r="120" spans="1:860" s="2" customFormat="1" ht="30" customHeight="1" x14ac:dyDescent="0.25">
      <c r="A120" s="38">
        <v>112</v>
      </c>
      <c r="B120" s="22" t="s">
        <v>371</v>
      </c>
      <c r="C120" s="38" t="s">
        <v>278</v>
      </c>
      <c r="D120" s="22" t="s">
        <v>78</v>
      </c>
      <c r="E120" s="27" t="s">
        <v>65</v>
      </c>
      <c r="F120" s="38" t="s">
        <v>261</v>
      </c>
      <c r="G120" s="52" t="s">
        <v>262</v>
      </c>
      <c r="H120" s="52" t="s">
        <v>262</v>
      </c>
      <c r="I120" s="36">
        <v>46000</v>
      </c>
      <c r="J120" s="36">
        <v>1289.46</v>
      </c>
      <c r="K120" s="36">
        <v>25</v>
      </c>
      <c r="L120" s="35">
        <f t="shared" si="96"/>
        <v>1320.2</v>
      </c>
      <c r="M120" s="36">
        <f t="shared" si="88"/>
        <v>3265.9999999999995</v>
      </c>
      <c r="N120" s="36">
        <f t="shared" si="89"/>
        <v>506.00000000000006</v>
      </c>
      <c r="O120" s="35">
        <f t="shared" si="90"/>
        <v>1398.4</v>
      </c>
      <c r="P120" s="36">
        <f t="shared" si="91"/>
        <v>3261.4</v>
      </c>
      <c r="Q120" s="36">
        <f t="shared" si="92"/>
        <v>2718.6000000000004</v>
      </c>
      <c r="R120" s="36">
        <f t="shared" si="93"/>
        <v>4033.06</v>
      </c>
      <c r="S120" s="36">
        <f t="shared" si="94"/>
        <v>7033.4</v>
      </c>
      <c r="T120" s="36">
        <f t="shared" si="95"/>
        <v>41966.94</v>
      </c>
      <c r="U120" s="40" t="s">
        <v>349</v>
      </c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92"/>
    </row>
    <row r="121" spans="1:860" s="28" customFormat="1" ht="30" customHeight="1" x14ac:dyDescent="0.25">
      <c r="A121" s="38">
        <v>113</v>
      </c>
      <c r="B121" s="22" t="s">
        <v>161</v>
      </c>
      <c r="C121" s="38" t="s">
        <v>278</v>
      </c>
      <c r="D121" s="22" t="s">
        <v>379</v>
      </c>
      <c r="E121" s="22" t="s">
        <v>71</v>
      </c>
      <c r="F121" s="38" t="s">
        <v>261</v>
      </c>
      <c r="G121" s="52" t="s">
        <v>262</v>
      </c>
      <c r="H121" s="52" t="s">
        <v>262</v>
      </c>
      <c r="I121" s="36">
        <v>46000</v>
      </c>
      <c r="J121" s="36">
        <v>1289.46</v>
      </c>
      <c r="K121" s="36">
        <v>25</v>
      </c>
      <c r="L121" s="35">
        <f>I121*2.87%</f>
        <v>1320.2</v>
      </c>
      <c r="M121" s="36">
        <f>I121*7.1%</f>
        <v>3265.9999999999995</v>
      </c>
      <c r="N121" s="36">
        <f>I121*1.1%</f>
        <v>506.00000000000006</v>
      </c>
      <c r="O121" s="35">
        <f>I121*3.04%</f>
        <v>1398.4</v>
      </c>
      <c r="P121" s="36">
        <f>I121*7.09%</f>
        <v>3261.4</v>
      </c>
      <c r="Q121" s="36">
        <f>+L121+O121</f>
        <v>2718.6000000000004</v>
      </c>
      <c r="R121" s="36">
        <f>SUM(J121+K121+L121+O121)</f>
        <v>4033.06</v>
      </c>
      <c r="S121" s="36">
        <f>SUM(M121+N121+P121)</f>
        <v>7033.4</v>
      </c>
      <c r="T121" s="36">
        <f>I121-R121</f>
        <v>41966.94</v>
      </c>
      <c r="U121" s="40" t="s">
        <v>349</v>
      </c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92"/>
    </row>
    <row r="122" spans="1:860" s="28" customFormat="1" ht="30" customHeight="1" x14ac:dyDescent="0.25">
      <c r="A122" s="38">
        <v>114</v>
      </c>
      <c r="B122" s="22" t="s">
        <v>405</v>
      </c>
      <c r="C122" s="38" t="s">
        <v>278</v>
      </c>
      <c r="D122" s="22" t="s">
        <v>379</v>
      </c>
      <c r="E122" s="22" t="s">
        <v>71</v>
      </c>
      <c r="F122" s="38" t="s">
        <v>261</v>
      </c>
      <c r="G122" s="52" t="s">
        <v>262</v>
      </c>
      <c r="H122" s="52" t="s">
        <v>262</v>
      </c>
      <c r="I122" s="36">
        <v>45000</v>
      </c>
      <c r="J122" s="36">
        <v>1148.33</v>
      </c>
      <c r="K122" s="36">
        <v>25</v>
      </c>
      <c r="L122" s="35">
        <f>I122*2.87%</f>
        <v>1291.5</v>
      </c>
      <c r="M122" s="36">
        <f>I122*7.1%</f>
        <v>3194.9999999999995</v>
      </c>
      <c r="N122" s="36">
        <f>I122*1.1%</f>
        <v>495.00000000000006</v>
      </c>
      <c r="O122" s="35">
        <f>I122*3.04%</f>
        <v>1368</v>
      </c>
      <c r="P122" s="36">
        <f>I122*7.09%</f>
        <v>3190.5</v>
      </c>
      <c r="Q122" s="36">
        <f>+L122+O122</f>
        <v>2659.5</v>
      </c>
      <c r="R122" s="36">
        <f>SUM(J122+K122+L122+O122)</f>
        <v>3832.83</v>
      </c>
      <c r="S122" s="36">
        <f>SUM(M122+N122+P122)</f>
        <v>6880.5</v>
      </c>
      <c r="T122" s="36">
        <f>I122-R122</f>
        <v>41167.17</v>
      </c>
      <c r="U122" s="40" t="s">
        <v>349</v>
      </c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92"/>
    </row>
    <row r="123" spans="1:860" s="28" customFormat="1" ht="30" customHeight="1" x14ac:dyDescent="0.25">
      <c r="A123" s="38">
        <v>115</v>
      </c>
      <c r="B123" s="22" t="s">
        <v>414</v>
      </c>
      <c r="C123" s="38" t="s">
        <v>278</v>
      </c>
      <c r="D123" s="22" t="s">
        <v>379</v>
      </c>
      <c r="E123" s="22" t="s">
        <v>65</v>
      </c>
      <c r="F123" s="38" t="s">
        <v>261</v>
      </c>
      <c r="G123" s="52" t="s">
        <v>262</v>
      </c>
      <c r="H123" s="52" t="s">
        <v>262</v>
      </c>
      <c r="I123" s="36">
        <v>46000</v>
      </c>
      <c r="J123" s="36">
        <v>1289.46</v>
      </c>
      <c r="K123" s="36">
        <v>25</v>
      </c>
      <c r="L123" s="35">
        <f>I123*2.87%</f>
        <v>1320.2</v>
      </c>
      <c r="M123" s="36">
        <f>I123*7.1%</f>
        <v>3265.9999999999995</v>
      </c>
      <c r="N123" s="36">
        <f>I123*1.1%</f>
        <v>506.00000000000006</v>
      </c>
      <c r="O123" s="35">
        <f>I123*3.04%</f>
        <v>1398.4</v>
      </c>
      <c r="P123" s="36">
        <f>I123*7.09%</f>
        <v>3261.4</v>
      </c>
      <c r="Q123" s="36">
        <f>+L123+O123</f>
        <v>2718.6000000000004</v>
      </c>
      <c r="R123" s="36">
        <f>SUM(J123+K123+L123+O123)</f>
        <v>4033.06</v>
      </c>
      <c r="S123" s="36">
        <f>SUM(M123+N123+P123)</f>
        <v>7033.4</v>
      </c>
      <c r="T123" s="36">
        <f>I123-R123</f>
        <v>41966.94</v>
      </c>
      <c r="U123" s="40" t="s">
        <v>349</v>
      </c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92"/>
    </row>
    <row r="124" spans="1:860" s="2" customFormat="1" ht="30" customHeight="1" x14ac:dyDescent="0.25">
      <c r="A124" s="38">
        <v>116</v>
      </c>
      <c r="B124" s="22" t="s">
        <v>81</v>
      </c>
      <c r="C124" s="38" t="s">
        <v>278</v>
      </c>
      <c r="D124" s="22" t="s">
        <v>80</v>
      </c>
      <c r="E124" s="22" t="s">
        <v>19</v>
      </c>
      <c r="F124" s="38" t="s">
        <v>261</v>
      </c>
      <c r="G124" s="52" t="s">
        <v>262</v>
      </c>
      <c r="H124" s="52" t="s">
        <v>262</v>
      </c>
      <c r="I124" s="36">
        <v>60000</v>
      </c>
      <c r="J124" s="36">
        <v>3486.68</v>
      </c>
      <c r="K124" s="36">
        <v>25</v>
      </c>
      <c r="L124" s="35">
        <f t="shared" si="96"/>
        <v>1722</v>
      </c>
      <c r="M124" s="36">
        <f t="shared" si="88"/>
        <v>4260</v>
      </c>
      <c r="N124" s="36">
        <f t="shared" si="89"/>
        <v>660.00000000000011</v>
      </c>
      <c r="O124" s="35">
        <f t="shared" si="90"/>
        <v>1824</v>
      </c>
      <c r="P124" s="36">
        <f t="shared" si="91"/>
        <v>4254</v>
      </c>
      <c r="Q124" s="36">
        <f t="shared" si="92"/>
        <v>3546</v>
      </c>
      <c r="R124" s="36">
        <f t="shared" si="93"/>
        <v>7057.68</v>
      </c>
      <c r="S124" s="36">
        <f t="shared" si="94"/>
        <v>9174</v>
      </c>
      <c r="T124" s="36">
        <f t="shared" si="95"/>
        <v>52942.32</v>
      </c>
      <c r="U124" s="40" t="s">
        <v>349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92"/>
    </row>
    <row r="125" spans="1:860" s="2" customFormat="1" ht="30" customHeight="1" x14ac:dyDescent="0.25">
      <c r="A125" s="38">
        <v>117</v>
      </c>
      <c r="B125" s="22" t="s">
        <v>83</v>
      </c>
      <c r="C125" s="38" t="s">
        <v>278</v>
      </c>
      <c r="D125" s="22" t="s">
        <v>82</v>
      </c>
      <c r="E125" s="22" t="s">
        <v>19</v>
      </c>
      <c r="F125" s="38" t="s">
        <v>261</v>
      </c>
      <c r="G125" s="52" t="s">
        <v>262</v>
      </c>
      <c r="H125" s="52" t="s">
        <v>262</v>
      </c>
      <c r="I125" s="36">
        <v>60000</v>
      </c>
      <c r="J125" s="36">
        <v>3486.68</v>
      </c>
      <c r="K125" s="36">
        <v>25</v>
      </c>
      <c r="L125" s="35">
        <f t="shared" si="96"/>
        <v>1722</v>
      </c>
      <c r="M125" s="36">
        <f t="shared" si="88"/>
        <v>4260</v>
      </c>
      <c r="N125" s="36">
        <f t="shared" si="89"/>
        <v>660.00000000000011</v>
      </c>
      <c r="O125" s="35">
        <f t="shared" si="90"/>
        <v>1824</v>
      </c>
      <c r="P125" s="36">
        <f t="shared" si="91"/>
        <v>4254</v>
      </c>
      <c r="Q125" s="36">
        <f t="shared" si="92"/>
        <v>3546</v>
      </c>
      <c r="R125" s="36">
        <f t="shared" ref="R125:R127" si="124">SUM(J125+K125+L125+O125)</f>
        <v>7057.68</v>
      </c>
      <c r="S125" s="36">
        <f t="shared" ref="S125:S127" si="125">SUM(M125+N125+P125)</f>
        <v>9174</v>
      </c>
      <c r="T125" s="36">
        <f t="shared" ref="T125:T127" si="126">I125-R125</f>
        <v>52942.32</v>
      </c>
      <c r="U125" s="40" t="s">
        <v>349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92"/>
    </row>
    <row r="126" spans="1:860" s="2" customFormat="1" ht="30" customHeight="1" x14ac:dyDescent="0.25">
      <c r="A126" s="38">
        <v>118</v>
      </c>
      <c r="B126" s="22" t="s">
        <v>297</v>
      </c>
      <c r="C126" s="38" t="s">
        <v>279</v>
      </c>
      <c r="D126" s="22" t="s">
        <v>82</v>
      </c>
      <c r="E126" s="22" t="s">
        <v>65</v>
      </c>
      <c r="F126" s="38" t="s">
        <v>261</v>
      </c>
      <c r="G126" s="52" t="s">
        <v>262</v>
      </c>
      <c r="H126" s="52" t="s">
        <v>262</v>
      </c>
      <c r="I126" s="36">
        <v>46000</v>
      </c>
      <c r="J126" s="36">
        <v>1289.46</v>
      </c>
      <c r="K126" s="36">
        <v>25</v>
      </c>
      <c r="L126" s="35">
        <f t="shared" ref="L126" si="127">I126*2.87%</f>
        <v>1320.2</v>
      </c>
      <c r="M126" s="36">
        <f t="shared" ref="M126" si="128">I126*7.1%</f>
        <v>3265.9999999999995</v>
      </c>
      <c r="N126" s="36">
        <f t="shared" ref="N126" si="129">I126*1.1%</f>
        <v>506.00000000000006</v>
      </c>
      <c r="O126" s="35">
        <f t="shared" ref="O126" si="130">I126*3.04%</f>
        <v>1398.4</v>
      </c>
      <c r="P126" s="36">
        <f t="shared" ref="P126" si="131">I126*7.09%</f>
        <v>3261.4</v>
      </c>
      <c r="Q126" s="36">
        <f t="shared" ref="Q126" si="132">+L126+O126</f>
        <v>2718.6000000000004</v>
      </c>
      <c r="R126" s="36">
        <f t="shared" si="124"/>
        <v>4033.06</v>
      </c>
      <c r="S126" s="36">
        <f t="shared" si="125"/>
        <v>7033.4</v>
      </c>
      <c r="T126" s="36">
        <f t="shared" si="126"/>
        <v>41966.94</v>
      </c>
      <c r="U126" s="40" t="s">
        <v>349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92"/>
    </row>
    <row r="127" spans="1:860" s="2" customFormat="1" ht="30" customHeight="1" x14ac:dyDescent="0.25">
      <c r="A127" s="38">
        <v>119</v>
      </c>
      <c r="B127" s="22" t="s">
        <v>85</v>
      </c>
      <c r="C127" s="38" t="s">
        <v>278</v>
      </c>
      <c r="D127" s="22" t="s">
        <v>84</v>
      </c>
      <c r="E127" s="22" t="s">
        <v>19</v>
      </c>
      <c r="F127" s="38" t="s">
        <v>261</v>
      </c>
      <c r="G127" s="52" t="s">
        <v>262</v>
      </c>
      <c r="H127" s="52" t="s">
        <v>262</v>
      </c>
      <c r="I127" s="36">
        <v>60000</v>
      </c>
      <c r="J127" s="36">
        <v>3486.68</v>
      </c>
      <c r="K127" s="36">
        <v>25</v>
      </c>
      <c r="L127" s="35">
        <f t="shared" si="96"/>
        <v>1722</v>
      </c>
      <c r="M127" s="36">
        <f t="shared" si="88"/>
        <v>4260</v>
      </c>
      <c r="N127" s="36">
        <f t="shared" si="89"/>
        <v>660.00000000000011</v>
      </c>
      <c r="O127" s="35">
        <f t="shared" si="90"/>
        <v>1824</v>
      </c>
      <c r="P127" s="36">
        <f t="shared" si="91"/>
        <v>4254</v>
      </c>
      <c r="Q127" s="36">
        <f t="shared" si="92"/>
        <v>3546</v>
      </c>
      <c r="R127" s="36">
        <f t="shared" si="124"/>
        <v>7057.68</v>
      </c>
      <c r="S127" s="36">
        <f t="shared" si="125"/>
        <v>9174</v>
      </c>
      <c r="T127" s="36">
        <f t="shared" si="126"/>
        <v>52942.32</v>
      </c>
      <c r="U127" s="40" t="s">
        <v>349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92"/>
    </row>
    <row r="128" spans="1:860" s="2" customFormat="1" ht="30" customHeight="1" x14ac:dyDescent="0.25">
      <c r="A128" s="38">
        <v>120</v>
      </c>
      <c r="B128" s="22" t="s">
        <v>56</v>
      </c>
      <c r="C128" s="38" t="s">
        <v>279</v>
      </c>
      <c r="D128" s="22" t="s">
        <v>55</v>
      </c>
      <c r="E128" s="22" t="s">
        <v>57</v>
      </c>
      <c r="F128" s="38" t="s">
        <v>261</v>
      </c>
      <c r="G128" s="52" t="s">
        <v>262</v>
      </c>
      <c r="H128" s="52" t="s">
        <v>262</v>
      </c>
      <c r="I128" s="36">
        <v>155000</v>
      </c>
      <c r="J128" s="36">
        <v>25042.74</v>
      </c>
      <c r="K128" s="36">
        <v>25</v>
      </c>
      <c r="L128" s="35">
        <f t="shared" si="96"/>
        <v>4448.5</v>
      </c>
      <c r="M128" s="36">
        <f t="shared" si="88"/>
        <v>11004.999999999998</v>
      </c>
      <c r="N128" s="36">
        <f t="shared" si="89"/>
        <v>1705.0000000000002</v>
      </c>
      <c r="O128" s="35">
        <f t="shared" si="90"/>
        <v>4712</v>
      </c>
      <c r="P128" s="36">
        <f t="shared" si="91"/>
        <v>10989.5</v>
      </c>
      <c r="Q128" s="36">
        <f t="shared" si="92"/>
        <v>9160.5</v>
      </c>
      <c r="R128" s="36">
        <f>SUM(J128+K128+L128+O128)</f>
        <v>34228.240000000005</v>
      </c>
      <c r="S128" s="36">
        <f>SUM(M128+N128+P128)</f>
        <v>23699.5</v>
      </c>
      <c r="T128" s="36">
        <f>I128-R128</f>
        <v>120771.76</v>
      </c>
      <c r="U128" s="40" t="s">
        <v>349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92"/>
    </row>
    <row r="129" spans="1:860" s="2" customFormat="1" ht="30" customHeight="1" x14ac:dyDescent="0.25">
      <c r="A129" s="38">
        <v>121</v>
      </c>
      <c r="B129" s="22" t="s">
        <v>387</v>
      </c>
      <c r="C129" s="38" t="s">
        <v>279</v>
      </c>
      <c r="D129" s="22" t="s">
        <v>55</v>
      </c>
      <c r="E129" s="22" t="s">
        <v>1</v>
      </c>
      <c r="F129" s="38" t="s">
        <v>261</v>
      </c>
      <c r="G129" s="52" t="s">
        <v>262</v>
      </c>
      <c r="H129" s="52" t="s">
        <v>262</v>
      </c>
      <c r="I129" s="36">
        <v>50000</v>
      </c>
      <c r="J129" s="36">
        <v>3708</v>
      </c>
      <c r="K129" s="36">
        <v>25</v>
      </c>
      <c r="L129" s="35">
        <f>I129*2.87%</f>
        <v>1435</v>
      </c>
      <c r="M129" s="36">
        <f>I129*7.1%</f>
        <v>3549.9999999999995</v>
      </c>
      <c r="N129" s="36">
        <f>I129*1.1%</f>
        <v>550</v>
      </c>
      <c r="O129" s="35">
        <f>I129*3.04%</f>
        <v>1520</v>
      </c>
      <c r="P129" s="36">
        <f>I129*7.09%</f>
        <v>3545.0000000000005</v>
      </c>
      <c r="Q129" s="36">
        <f>+L129+O129</f>
        <v>2955</v>
      </c>
      <c r="R129" s="36">
        <f>SUM(J129+K129+L129+O129)</f>
        <v>6688</v>
      </c>
      <c r="S129" s="36">
        <f>SUM(M129+N129+P129)</f>
        <v>7645</v>
      </c>
      <c r="T129" s="36">
        <f>I129-R129</f>
        <v>43312</v>
      </c>
      <c r="U129" s="40" t="s">
        <v>349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92"/>
    </row>
    <row r="130" spans="1:860" s="2" customFormat="1" ht="30" customHeight="1" x14ac:dyDescent="0.25">
      <c r="A130" s="38">
        <v>122</v>
      </c>
      <c r="B130" s="22" t="s">
        <v>427</v>
      </c>
      <c r="C130" s="38" t="s">
        <v>279</v>
      </c>
      <c r="D130" s="22" t="s">
        <v>55</v>
      </c>
      <c r="E130" s="22" t="s">
        <v>1</v>
      </c>
      <c r="F130" s="38" t="s">
        <v>261</v>
      </c>
      <c r="G130" s="52" t="s">
        <v>262</v>
      </c>
      <c r="H130" s="52" t="s">
        <v>262</v>
      </c>
      <c r="I130" s="36">
        <v>50000</v>
      </c>
      <c r="J130" s="36">
        <v>1854</v>
      </c>
      <c r="K130" s="36">
        <v>25</v>
      </c>
      <c r="L130" s="35">
        <f>I130*2.87%</f>
        <v>1435</v>
      </c>
      <c r="M130" s="36">
        <f>I130*7.1%</f>
        <v>3549.9999999999995</v>
      </c>
      <c r="N130" s="36">
        <f>I130*1.1%</f>
        <v>550</v>
      </c>
      <c r="O130" s="35">
        <f>I130*3.04%</f>
        <v>1520</v>
      </c>
      <c r="P130" s="36">
        <f>I130*7.09%</f>
        <v>3545.0000000000005</v>
      </c>
      <c r="Q130" s="36">
        <f>+L130+O130</f>
        <v>2955</v>
      </c>
      <c r="R130" s="36">
        <f>SUM(J130+K130+L130+O130)</f>
        <v>4834</v>
      </c>
      <c r="S130" s="36">
        <f>SUM(M130+N130+P130)</f>
        <v>7645</v>
      </c>
      <c r="T130" s="36">
        <f>I130-R130</f>
        <v>45166</v>
      </c>
      <c r="U130" s="40" t="s">
        <v>349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92"/>
    </row>
    <row r="131" spans="1:860" s="2" customFormat="1" ht="30" customHeight="1" x14ac:dyDescent="0.25">
      <c r="A131" s="38">
        <v>123</v>
      </c>
      <c r="B131" s="22" t="s">
        <v>321</v>
      </c>
      <c r="C131" s="38" t="s">
        <v>279</v>
      </c>
      <c r="D131" s="22" t="s">
        <v>55</v>
      </c>
      <c r="E131" s="22" t="s">
        <v>96</v>
      </c>
      <c r="F131" s="38" t="s">
        <v>261</v>
      </c>
      <c r="G131" s="52" t="s">
        <v>262</v>
      </c>
      <c r="H131" s="52" t="s">
        <v>262</v>
      </c>
      <c r="I131" s="36">
        <v>40000</v>
      </c>
      <c r="J131" s="36">
        <v>442.65</v>
      </c>
      <c r="K131" s="36">
        <v>25</v>
      </c>
      <c r="L131" s="35">
        <f t="shared" si="96"/>
        <v>1148</v>
      </c>
      <c r="M131" s="36">
        <f t="shared" si="88"/>
        <v>2839.9999999999995</v>
      </c>
      <c r="N131" s="36">
        <f t="shared" si="89"/>
        <v>440.00000000000006</v>
      </c>
      <c r="O131" s="35">
        <f t="shared" si="90"/>
        <v>1216</v>
      </c>
      <c r="P131" s="36">
        <f t="shared" si="91"/>
        <v>2836</v>
      </c>
      <c r="Q131" s="36">
        <f t="shared" si="92"/>
        <v>2364</v>
      </c>
      <c r="R131" s="36">
        <f t="shared" ref="R131" si="133">SUM(J131+K131+L131+O131)</f>
        <v>2831.65</v>
      </c>
      <c r="S131" s="36">
        <f t="shared" ref="S131" si="134">SUM(M131+N131+P131)</f>
        <v>6116</v>
      </c>
      <c r="T131" s="36">
        <f t="shared" ref="T131" si="135">I131-R131</f>
        <v>37168.35</v>
      </c>
      <c r="U131" s="40" t="s">
        <v>349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92"/>
    </row>
    <row r="132" spans="1:860" s="2" customFormat="1" ht="30" customHeight="1" x14ac:dyDescent="0.25">
      <c r="A132" s="38">
        <v>124</v>
      </c>
      <c r="B132" s="22" t="s">
        <v>59</v>
      </c>
      <c r="C132" s="38" t="s">
        <v>279</v>
      </c>
      <c r="D132" s="22" t="s">
        <v>58</v>
      </c>
      <c r="E132" s="22" t="s">
        <v>60</v>
      </c>
      <c r="F132" s="38" t="s">
        <v>261</v>
      </c>
      <c r="G132" s="52" t="s">
        <v>262</v>
      </c>
      <c r="H132" s="52" t="s">
        <v>262</v>
      </c>
      <c r="I132" s="36">
        <v>35000</v>
      </c>
      <c r="J132" s="36">
        <v>0</v>
      </c>
      <c r="K132" s="36">
        <v>25</v>
      </c>
      <c r="L132" s="35">
        <f t="shared" si="96"/>
        <v>1004.5</v>
      </c>
      <c r="M132" s="36">
        <f t="shared" si="88"/>
        <v>2485</v>
      </c>
      <c r="N132" s="36">
        <f t="shared" si="89"/>
        <v>385.00000000000006</v>
      </c>
      <c r="O132" s="35">
        <f t="shared" si="90"/>
        <v>1064</v>
      </c>
      <c r="P132" s="36">
        <f t="shared" si="91"/>
        <v>2481.5</v>
      </c>
      <c r="Q132" s="36">
        <f t="shared" si="92"/>
        <v>2068.5</v>
      </c>
      <c r="R132" s="36">
        <f>SUM(J132+K132+L132+O132)</f>
        <v>2093.5</v>
      </c>
      <c r="S132" s="36">
        <f>SUM(M132+N132+P132)</f>
        <v>5351.5</v>
      </c>
      <c r="T132" s="36">
        <f>I132-R132</f>
        <v>32906.5</v>
      </c>
      <c r="U132" s="40" t="s">
        <v>349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92"/>
    </row>
    <row r="133" spans="1:860" s="2" customFormat="1" ht="30" customHeight="1" x14ac:dyDescent="0.25">
      <c r="A133" s="38">
        <v>125</v>
      </c>
      <c r="B133" s="22" t="s">
        <v>258</v>
      </c>
      <c r="C133" s="38" t="s">
        <v>279</v>
      </c>
      <c r="D133" s="22" t="s">
        <v>322</v>
      </c>
      <c r="E133" s="22" t="s">
        <v>19</v>
      </c>
      <c r="F133" s="38" t="s">
        <v>261</v>
      </c>
      <c r="G133" s="52" t="s">
        <v>262</v>
      </c>
      <c r="H133" s="52" t="s">
        <v>262</v>
      </c>
      <c r="I133" s="36">
        <v>100000</v>
      </c>
      <c r="J133" s="36">
        <v>24210.74</v>
      </c>
      <c r="K133" s="36">
        <v>25</v>
      </c>
      <c r="L133" s="35">
        <f>I133*2.87%</f>
        <v>2870</v>
      </c>
      <c r="M133" s="36">
        <f>I133*7.1%</f>
        <v>7099.9999999999991</v>
      </c>
      <c r="N133" s="36">
        <f>I133*1.1%</f>
        <v>1100</v>
      </c>
      <c r="O133" s="35">
        <f>I133*3.04%</f>
        <v>3040</v>
      </c>
      <c r="P133" s="36">
        <f>I133*7.09%</f>
        <v>7090.0000000000009</v>
      </c>
      <c r="Q133" s="36">
        <f>+L133+O133</f>
        <v>5910</v>
      </c>
      <c r="R133" s="36">
        <f>SUM(J133+K133+L133+O133)</f>
        <v>30145.74</v>
      </c>
      <c r="S133" s="36">
        <f>SUM(M133+N133+P133)</f>
        <v>15290</v>
      </c>
      <c r="T133" s="36">
        <f>I133-R133</f>
        <v>69854.259999999995</v>
      </c>
      <c r="U133" s="40" t="s">
        <v>349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92"/>
    </row>
    <row r="134" spans="1:860" s="2" customFormat="1" ht="30" customHeight="1" x14ac:dyDescent="0.25">
      <c r="A134" s="38">
        <v>126</v>
      </c>
      <c r="B134" s="22" t="s">
        <v>323</v>
      </c>
      <c r="C134" s="38" t="s">
        <v>278</v>
      </c>
      <c r="D134" s="22" t="s">
        <v>322</v>
      </c>
      <c r="E134" s="22" t="s">
        <v>268</v>
      </c>
      <c r="F134" s="38" t="s">
        <v>261</v>
      </c>
      <c r="G134" s="52" t="s">
        <v>262</v>
      </c>
      <c r="H134" s="52" t="s">
        <v>262</v>
      </c>
      <c r="I134" s="36">
        <v>60000</v>
      </c>
      <c r="J134" s="36">
        <v>6973.36</v>
      </c>
      <c r="K134" s="36">
        <v>25</v>
      </c>
      <c r="L134" s="35">
        <f t="shared" si="96"/>
        <v>1722</v>
      </c>
      <c r="M134" s="36">
        <f t="shared" ref="M134" si="136">I134*7.1%</f>
        <v>4260</v>
      </c>
      <c r="N134" s="36">
        <f t="shared" ref="N134" si="137">I134*1.1%</f>
        <v>660.00000000000011</v>
      </c>
      <c r="O134" s="35">
        <f t="shared" ref="O134" si="138">I134*3.04%</f>
        <v>1824</v>
      </c>
      <c r="P134" s="36">
        <f t="shared" ref="P134" si="139">I134*7.09%</f>
        <v>4254</v>
      </c>
      <c r="Q134" s="36">
        <f t="shared" ref="Q134" si="140">+L134+O134</f>
        <v>3546</v>
      </c>
      <c r="R134" s="36">
        <f t="shared" ref="R134" si="141">SUM(J134+K134+L134+O134)</f>
        <v>10544.36</v>
      </c>
      <c r="S134" s="36">
        <f t="shared" ref="S134" si="142">SUM(M134+N134+P134)</f>
        <v>9174</v>
      </c>
      <c r="T134" s="36">
        <f t="shared" ref="T134" si="143">I134-R134</f>
        <v>49455.64</v>
      </c>
      <c r="U134" s="40" t="s">
        <v>349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92"/>
    </row>
    <row r="135" spans="1:860" s="2" customFormat="1" ht="30" customHeight="1" x14ac:dyDescent="0.25">
      <c r="A135" s="38">
        <v>127</v>
      </c>
      <c r="B135" s="22" t="s">
        <v>95</v>
      </c>
      <c r="C135" s="38" t="s">
        <v>278</v>
      </c>
      <c r="D135" s="22" t="s">
        <v>94</v>
      </c>
      <c r="E135" s="22" t="s">
        <v>96</v>
      </c>
      <c r="F135" s="38" t="s">
        <v>261</v>
      </c>
      <c r="G135" s="52" t="s">
        <v>262</v>
      </c>
      <c r="H135" s="52" t="s">
        <v>262</v>
      </c>
      <c r="I135" s="36">
        <v>42000</v>
      </c>
      <c r="J135" s="36">
        <v>724.92</v>
      </c>
      <c r="K135" s="36">
        <v>25</v>
      </c>
      <c r="L135" s="35">
        <f t="shared" si="96"/>
        <v>1205.4000000000001</v>
      </c>
      <c r="M135" s="36">
        <f t="shared" ref="M135:M150" si="144">I135*7.1%</f>
        <v>2981.9999999999995</v>
      </c>
      <c r="N135" s="36">
        <f t="shared" ref="N135:N150" si="145">I135*1.1%</f>
        <v>462.00000000000006</v>
      </c>
      <c r="O135" s="35">
        <f t="shared" ref="O135:O150" si="146">I135*3.04%</f>
        <v>1276.8</v>
      </c>
      <c r="P135" s="36">
        <f t="shared" ref="P135:P150" si="147">I135*7.09%</f>
        <v>2977.8</v>
      </c>
      <c r="Q135" s="36">
        <f t="shared" ref="Q135:Q150" si="148">+L135+O135</f>
        <v>2482.1999999999998</v>
      </c>
      <c r="R135" s="36">
        <f t="shared" ref="R135:R150" si="149">SUM(J135+K135+L135+O135)</f>
        <v>3232.12</v>
      </c>
      <c r="S135" s="36">
        <f t="shared" ref="S135:S150" si="150">SUM(M135+N135+P135)</f>
        <v>6421.7999999999993</v>
      </c>
      <c r="T135" s="36">
        <f t="shared" ref="T135:T150" si="151">I135-R135</f>
        <v>38767.879999999997</v>
      </c>
      <c r="U135" s="40" t="s">
        <v>349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92"/>
    </row>
    <row r="136" spans="1:860" s="2" customFormat="1" ht="30" customHeight="1" x14ac:dyDescent="0.25">
      <c r="A136" s="38">
        <v>128</v>
      </c>
      <c r="B136" s="22" t="s">
        <v>313</v>
      </c>
      <c r="C136" s="38" t="s">
        <v>279</v>
      </c>
      <c r="D136" s="22" t="s">
        <v>94</v>
      </c>
      <c r="E136" s="22" t="s">
        <v>96</v>
      </c>
      <c r="F136" s="38" t="s">
        <v>261</v>
      </c>
      <c r="G136" s="52" t="s">
        <v>262</v>
      </c>
      <c r="H136" s="52" t="s">
        <v>262</v>
      </c>
      <c r="I136" s="36">
        <v>40000</v>
      </c>
      <c r="J136" s="36">
        <v>185.33</v>
      </c>
      <c r="K136" s="36">
        <v>25</v>
      </c>
      <c r="L136" s="35">
        <f t="shared" ref="L136:L138" si="152">I136*2.87%</f>
        <v>1148</v>
      </c>
      <c r="M136" s="36">
        <f t="shared" si="144"/>
        <v>2839.9999999999995</v>
      </c>
      <c r="N136" s="36">
        <f t="shared" si="145"/>
        <v>440.00000000000006</v>
      </c>
      <c r="O136" s="35">
        <f t="shared" si="146"/>
        <v>1216</v>
      </c>
      <c r="P136" s="36">
        <f t="shared" si="147"/>
        <v>2836</v>
      </c>
      <c r="Q136" s="36">
        <f t="shared" si="148"/>
        <v>2364</v>
      </c>
      <c r="R136" s="36">
        <f t="shared" si="149"/>
        <v>2574.33</v>
      </c>
      <c r="S136" s="36">
        <f t="shared" si="150"/>
        <v>6116</v>
      </c>
      <c r="T136" s="36">
        <f t="shared" ref="T136:T139" si="153">I136-R136</f>
        <v>37425.67</v>
      </c>
      <c r="U136" s="40" t="s">
        <v>349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92"/>
    </row>
    <row r="137" spans="1:860" s="2" customFormat="1" ht="30" customHeight="1" x14ac:dyDescent="0.25">
      <c r="A137" s="38">
        <v>129</v>
      </c>
      <c r="B137" s="22" t="s">
        <v>324</v>
      </c>
      <c r="C137" s="38" t="s">
        <v>279</v>
      </c>
      <c r="D137" s="22" t="s">
        <v>94</v>
      </c>
      <c r="E137" s="22" t="s">
        <v>96</v>
      </c>
      <c r="F137" s="38" t="s">
        <v>261</v>
      </c>
      <c r="G137" s="52" t="s">
        <v>262</v>
      </c>
      <c r="H137" s="52" t="s">
        <v>262</v>
      </c>
      <c r="I137" s="36">
        <v>40000</v>
      </c>
      <c r="J137" s="36">
        <v>442.65</v>
      </c>
      <c r="K137" s="36">
        <v>25</v>
      </c>
      <c r="L137" s="35">
        <f t="shared" si="152"/>
        <v>1148</v>
      </c>
      <c r="M137" s="36">
        <f t="shared" si="144"/>
        <v>2839.9999999999995</v>
      </c>
      <c r="N137" s="36">
        <f t="shared" si="145"/>
        <v>440.00000000000006</v>
      </c>
      <c r="O137" s="35">
        <f t="shared" si="146"/>
        <v>1216</v>
      </c>
      <c r="P137" s="36">
        <f t="shared" si="147"/>
        <v>2836</v>
      </c>
      <c r="Q137" s="36">
        <f t="shared" si="148"/>
        <v>2364</v>
      </c>
      <c r="R137" s="36">
        <f t="shared" si="149"/>
        <v>2831.65</v>
      </c>
      <c r="S137" s="36">
        <f t="shared" si="150"/>
        <v>6116</v>
      </c>
      <c r="T137" s="36">
        <f t="shared" si="153"/>
        <v>37168.35</v>
      </c>
      <c r="U137" s="40" t="s">
        <v>349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92"/>
    </row>
    <row r="138" spans="1:860" s="2" customFormat="1" ht="30" customHeight="1" x14ac:dyDescent="0.25">
      <c r="A138" s="38">
        <v>130</v>
      </c>
      <c r="B138" s="22" t="s">
        <v>325</v>
      </c>
      <c r="C138" s="38" t="s">
        <v>278</v>
      </c>
      <c r="D138" s="22" t="s">
        <v>94</v>
      </c>
      <c r="E138" s="22" t="s">
        <v>212</v>
      </c>
      <c r="F138" s="38" t="s">
        <v>261</v>
      </c>
      <c r="G138" s="52" t="s">
        <v>262</v>
      </c>
      <c r="H138" s="52" t="s">
        <v>262</v>
      </c>
      <c r="I138" s="36">
        <v>45000</v>
      </c>
      <c r="J138" s="36">
        <v>1148.33</v>
      </c>
      <c r="K138" s="36">
        <v>25</v>
      </c>
      <c r="L138" s="35">
        <f t="shared" si="152"/>
        <v>1291.5</v>
      </c>
      <c r="M138" s="36">
        <f t="shared" si="144"/>
        <v>3194.9999999999995</v>
      </c>
      <c r="N138" s="36">
        <f t="shared" si="145"/>
        <v>495.00000000000006</v>
      </c>
      <c r="O138" s="35">
        <f t="shared" si="146"/>
        <v>1368</v>
      </c>
      <c r="P138" s="36">
        <f t="shared" si="147"/>
        <v>3190.5</v>
      </c>
      <c r="Q138" s="36">
        <f t="shared" si="148"/>
        <v>2659.5</v>
      </c>
      <c r="R138" s="36">
        <f t="shared" si="149"/>
        <v>3832.83</v>
      </c>
      <c r="S138" s="36">
        <f t="shared" si="150"/>
        <v>6880.5</v>
      </c>
      <c r="T138" s="36">
        <f t="shared" si="153"/>
        <v>41167.17</v>
      </c>
      <c r="U138" s="40" t="s">
        <v>349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92"/>
    </row>
    <row r="139" spans="1:860" s="2" customFormat="1" ht="30" customHeight="1" x14ac:dyDescent="0.25">
      <c r="A139" s="38">
        <v>131</v>
      </c>
      <c r="B139" s="22" t="s">
        <v>332</v>
      </c>
      <c r="C139" s="38" t="s">
        <v>279</v>
      </c>
      <c r="D139" s="22" t="s">
        <v>94</v>
      </c>
      <c r="E139" s="22" t="s">
        <v>303</v>
      </c>
      <c r="F139" s="38" t="s">
        <v>261</v>
      </c>
      <c r="G139" s="52" t="s">
        <v>262</v>
      </c>
      <c r="H139" s="52" t="s">
        <v>262</v>
      </c>
      <c r="I139" s="36">
        <v>46000</v>
      </c>
      <c r="J139" s="36">
        <v>1289.46</v>
      </c>
      <c r="K139" s="36">
        <v>25</v>
      </c>
      <c r="L139" s="35">
        <f>I139*2.87%</f>
        <v>1320.2</v>
      </c>
      <c r="M139" s="36">
        <f t="shared" si="144"/>
        <v>3265.9999999999995</v>
      </c>
      <c r="N139" s="36">
        <f t="shared" si="145"/>
        <v>506.00000000000006</v>
      </c>
      <c r="O139" s="35">
        <f t="shared" si="146"/>
        <v>1398.4</v>
      </c>
      <c r="P139" s="36">
        <f t="shared" si="147"/>
        <v>3261.4</v>
      </c>
      <c r="Q139" s="36">
        <f t="shared" si="148"/>
        <v>2718.6000000000004</v>
      </c>
      <c r="R139" s="36">
        <f t="shared" si="149"/>
        <v>4033.06</v>
      </c>
      <c r="S139" s="36">
        <f t="shared" si="150"/>
        <v>7033.4</v>
      </c>
      <c r="T139" s="36">
        <f t="shared" si="153"/>
        <v>41966.94</v>
      </c>
      <c r="U139" s="40" t="s">
        <v>349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92"/>
    </row>
    <row r="140" spans="1:860" s="2" customFormat="1" ht="30" customHeight="1" x14ac:dyDescent="0.25">
      <c r="A140" s="38">
        <v>132</v>
      </c>
      <c r="B140" s="22" t="s">
        <v>343</v>
      </c>
      <c r="C140" s="38" t="s">
        <v>279</v>
      </c>
      <c r="D140" s="22" t="s">
        <v>94</v>
      </c>
      <c r="E140" s="22" t="s">
        <v>96</v>
      </c>
      <c r="F140" s="38" t="s">
        <v>261</v>
      </c>
      <c r="G140" s="52" t="s">
        <v>262</v>
      </c>
      <c r="H140" s="52" t="s">
        <v>262</v>
      </c>
      <c r="I140" s="36">
        <v>40000</v>
      </c>
      <c r="J140" s="36">
        <v>442.65</v>
      </c>
      <c r="K140" s="36">
        <v>25</v>
      </c>
      <c r="L140" s="35">
        <f t="shared" ref="L140" si="154">I140*2.87%</f>
        <v>1148</v>
      </c>
      <c r="M140" s="36">
        <f t="shared" ref="M140" si="155">I140*7.1%</f>
        <v>2839.9999999999995</v>
      </c>
      <c r="N140" s="36">
        <f t="shared" ref="N140" si="156">I140*1.1%</f>
        <v>440.00000000000006</v>
      </c>
      <c r="O140" s="35">
        <f t="shared" ref="O140" si="157">I140*3.04%</f>
        <v>1216</v>
      </c>
      <c r="P140" s="36">
        <f t="shared" ref="P140" si="158">I140*7.09%</f>
        <v>2836</v>
      </c>
      <c r="Q140" s="36">
        <f t="shared" ref="Q140" si="159">+L140+O140</f>
        <v>2364</v>
      </c>
      <c r="R140" s="36">
        <f t="shared" ref="R140" si="160">SUM(J140+K140+L140+O140)</f>
        <v>2831.65</v>
      </c>
      <c r="S140" s="36">
        <f t="shared" ref="S140" si="161">SUM(M140+N140+P140)</f>
        <v>6116</v>
      </c>
      <c r="T140" s="36">
        <f t="shared" ref="T140" si="162">I140-R140</f>
        <v>37168.35</v>
      </c>
      <c r="U140" s="40" t="s">
        <v>349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92"/>
    </row>
    <row r="141" spans="1:860" s="2" customFormat="1" ht="30" customHeight="1" x14ac:dyDescent="0.25">
      <c r="A141" s="38">
        <v>133</v>
      </c>
      <c r="B141" s="22" t="s">
        <v>199</v>
      </c>
      <c r="C141" s="38" t="s">
        <v>278</v>
      </c>
      <c r="D141" s="22" t="s">
        <v>94</v>
      </c>
      <c r="E141" s="22" t="s">
        <v>198</v>
      </c>
      <c r="F141" s="38" t="s">
        <v>261</v>
      </c>
      <c r="G141" s="52" t="s">
        <v>262</v>
      </c>
      <c r="H141" s="52" t="s">
        <v>262</v>
      </c>
      <c r="I141" s="36">
        <v>80000</v>
      </c>
      <c r="J141" s="36">
        <v>7400.87</v>
      </c>
      <c r="K141" s="36">
        <v>25</v>
      </c>
      <c r="L141" s="35">
        <f>I141*2.87%</f>
        <v>2296</v>
      </c>
      <c r="M141" s="36">
        <f>I141*7.1%</f>
        <v>5679.9999999999991</v>
      </c>
      <c r="N141" s="36">
        <f>I141*1.1%</f>
        <v>880.00000000000011</v>
      </c>
      <c r="O141" s="35">
        <f>I141*3.04%</f>
        <v>2432</v>
      </c>
      <c r="P141" s="36">
        <f>I141*7.09%</f>
        <v>5672</v>
      </c>
      <c r="Q141" s="36">
        <f>+L141+O141</f>
        <v>4728</v>
      </c>
      <c r="R141" s="36">
        <f>SUM(J141+K141+L141+O141)</f>
        <v>12153.869999999999</v>
      </c>
      <c r="S141" s="36">
        <f>SUM(M141+N141+P141)</f>
        <v>12232</v>
      </c>
      <c r="T141" s="36">
        <f>I141-R141</f>
        <v>67846.13</v>
      </c>
      <c r="U141" s="40" t="s">
        <v>349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92"/>
    </row>
    <row r="142" spans="1:860" s="2" customFormat="1" ht="30" customHeight="1" x14ac:dyDescent="0.25">
      <c r="A142" s="38">
        <v>134</v>
      </c>
      <c r="B142" s="22" t="s">
        <v>207</v>
      </c>
      <c r="C142" s="38" t="s">
        <v>278</v>
      </c>
      <c r="D142" s="22" t="s">
        <v>94</v>
      </c>
      <c r="E142" s="22" t="s">
        <v>96</v>
      </c>
      <c r="F142" s="38" t="s">
        <v>261</v>
      </c>
      <c r="G142" s="52" t="s">
        <v>262</v>
      </c>
      <c r="H142" s="52" t="s">
        <v>262</v>
      </c>
      <c r="I142" s="36">
        <v>42000</v>
      </c>
      <c r="J142" s="36">
        <v>724.92</v>
      </c>
      <c r="K142" s="36">
        <v>25</v>
      </c>
      <c r="L142" s="35">
        <f>I142*2.87%</f>
        <v>1205.4000000000001</v>
      </c>
      <c r="M142" s="36">
        <f>I142*7.1%</f>
        <v>2981.9999999999995</v>
      </c>
      <c r="N142" s="36">
        <f>I142*1.1%</f>
        <v>462.00000000000006</v>
      </c>
      <c r="O142" s="35">
        <f>I142*3.04%</f>
        <v>1276.8</v>
      </c>
      <c r="P142" s="36">
        <f>I142*7.09%</f>
        <v>2977.8</v>
      </c>
      <c r="Q142" s="36">
        <f>+L142+O142</f>
        <v>2482.1999999999998</v>
      </c>
      <c r="R142" s="36">
        <f>SUM(J142+K142+L142+O142)</f>
        <v>3232.12</v>
      </c>
      <c r="S142" s="36">
        <f>SUM(M142+N142+P142)</f>
        <v>6421.7999999999993</v>
      </c>
      <c r="T142" s="36">
        <f>I142-R142</f>
        <v>38767.879999999997</v>
      </c>
      <c r="U142" s="40" t="s">
        <v>349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92"/>
    </row>
    <row r="143" spans="1:860" s="2" customFormat="1" ht="30" customHeight="1" x14ac:dyDescent="0.25">
      <c r="A143" s="38">
        <v>135</v>
      </c>
      <c r="B143" s="22" t="s">
        <v>23</v>
      </c>
      <c r="C143" s="38" t="s">
        <v>279</v>
      </c>
      <c r="D143" s="22" t="s">
        <v>97</v>
      </c>
      <c r="E143" s="22" t="s">
        <v>26</v>
      </c>
      <c r="F143" s="38" t="s">
        <v>261</v>
      </c>
      <c r="G143" s="52" t="s">
        <v>262</v>
      </c>
      <c r="H143" s="52" t="s">
        <v>262</v>
      </c>
      <c r="I143" s="36">
        <v>100000</v>
      </c>
      <c r="J143" s="36">
        <v>11676.5</v>
      </c>
      <c r="K143" s="36">
        <v>25</v>
      </c>
      <c r="L143" s="35">
        <f t="shared" si="96"/>
        <v>2870</v>
      </c>
      <c r="M143" s="36">
        <f t="shared" si="144"/>
        <v>7099.9999999999991</v>
      </c>
      <c r="N143" s="36">
        <f t="shared" si="145"/>
        <v>1100</v>
      </c>
      <c r="O143" s="35">
        <f t="shared" si="146"/>
        <v>3040</v>
      </c>
      <c r="P143" s="36">
        <f t="shared" si="147"/>
        <v>7090.0000000000009</v>
      </c>
      <c r="Q143" s="36">
        <f t="shared" si="148"/>
        <v>5910</v>
      </c>
      <c r="R143" s="36">
        <f t="shared" si="149"/>
        <v>17611.5</v>
      </c>
      <c r="S143" s="36">
        <f t="shared" si="150"/>
        <v>15290</v>
      </c>
      <c r="T143" s="36">
        <f t="shared" si="151"/>
        <v>82388.5</v>
      </c>
      <c r="U143" s="40" t="s">
        <v>349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92"/>
    </row>
    <row r="144" spans="1:860" s="2" customFormat="1" ht="30" customHeight="1" x14ac:dyDescent="0.25">
      <c r="A144" s="38">
        <v>136</v>
      </c>
      <c r="B144" s="22" t="s">
        <v>100</v>
      </c>
      <c r="C144" s="38" t="s">
        <v>278</v>
      </c>
      <c r="D144" s="22" t="s">
        <v>208</v>
      </c>
      <c r="E144" s="22" t="s">
        <v>19</v>
      </c>
      <c r="F144" s="38" t="s">
        <v>261</v>
      </c>
      <c r="G144" s="52" t="s">
        <v>262</v>
      </c>
      <c r="H144" s="52" t="s">
        <v>262</v>
      </c>
      <c r="I144" s="36">
        <v>110000</v>
      </c>
      <c r="J144" s="36">
        <v>14457.62</v>
      </c>
      <c r="K144" s="36">
        <v>25</v>
      </c>
      <c r="L144" s="35">
        <f t="shared" si="96"/>
        <v>3157</v>
      </c>
      <c r="M144" s="36">
        <f t="shared" si="144"/>
        <v>7809.9999999999991</v>
      </c>
      <c r="N144" s="36">
        <f t="shared" si="145"/>
        <v>1210.0000000000002</v>
      </c>
      <c r="O144" s="35">
        <f t="shared" si="146"/>
        <v>3344</v>
      </c>
      <c r="P144" s="36">
        <f t="shared" si="147"/>
        <v>7799.0000000000009</v>
      </c>
      <c r="Q144" s="36">
        <f t="shared" si="148"/>
        <v>6501</v>
      </c>
      <c r="R144" s="36">
        <f t="shared" si="149"/>
        <v>20983.620000000003</v>
      </c>
      <c r="S144" s="36">
        <f t="shared" si="150"/>
        <v>16819</v>
      </c>
      <c r="T144" s="36">
        <f t="shared" si="151"/>
        <v>89016.38</v>
      </c>
      <c r="U144" s="40" t="s">
        <v>349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92"/>
    </row>
    <row r="145" spans="1:860" s="2" customFormat="1" ht="30" customHeight="1" x14ac:dyDescent="0.25">
      <c r="A145" s="38">
        <v>137</v>
      </c>
      <c r="B145" s="22" t="s">
        <v>415</v>
      </c>
      <c r="C145" s="38" t="s">
        <v>278</v>
      </c>
      <c r="D145" s="22" t="s">
        <v>208</v>
      </c>
      <c r="E145" s="22" t="s">
        <v>1</v>
      </c>
      <c r="F145" s="38" t="s">
        <v>261</v>
      </c>
      <c r="G145" s="52" t="s">
        <v>262</v>
      </c>
      <c r="H145" s="52" t="s">
        <v>262</v>
      </c>
      <c r="I145" s="36">
        <v>80000</v>
      </c>
      <c r="J145" s="36">
        <v>7400.87</v>
      </c>
      <c r="K145" s="36">
        <v>25</v>
      </c>
      <c r="L145" s="35">
        <f t="shared" si="96"/>
        <v>2296</v>
      </c>
      <c r="M145" s="36">
        <f t="shared" si="144"/>
        <v>5679.9999999999991</v>
      </c>
      <c r="N145" s="36">
        <f t="shared" si="145"/>
        <v>880.00000000000011</v>
      </c>
      <c r="O145" s="35">
        <f t="shared" si="146"/>
        <v>2432</v>
      </c>
      <c r="P145" s="36">
        <f t="shared" si="147"/>
        <v>5672</v>
      </c>
      <c r="Q145" s="36">
        <f t="shared" si="148"/>
        <v>4728</v>
      </c>
      <c r="R145" s="36">
        <f t="shared" si="149"/>
        <v>12153.869999999999</v>
      </c>
      <c r="S145" s="36">
        <f t="shared" si="150"/>
        <v>12232</v>
      </c>
      <c r="T145" s="36">
        <f t="shared" si="151"/>
        <v>67846.13</v>
      </c>
      <c r="U145" s="40" t="s">
        <v>349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92"/>
    </row>
    <row r="146" spans="1:860" s="2" customFormat="1" ht="30" customHeight="1" x14ac:dyDescent="0.25">
      <c r="A146" s="38">
        <v>138</v>
      </c>
      <c r="B146" s="22" t="s">
        <v>209</v>
      </c>
      <c r="C146" s="38" t="s">
        <v>279</v>
      </c>
      <c r="D146" s="22" t="s">
        <v>208</v>
      </c>
      <c r="E146" s="22" t="s">
        <v>210</v>
      </c>
      <c r="F146" s="38" t="s">
        <v>261</v>
      </c>
      <c r="G146" s="52" t="s">
        <v>262</v>
      </c>
      <c r="H146" s="52" t="s">
        <v>262</v>
      </c>
      <c r="I146" s="36">
        <v>50000</v>
      </c>
      <c r="J146" s="36">
        <v>1854</v>
      </c>
      <c r="K146" s="36">
        <v>25</v>
      </c>
      <c r="L146" s="35">
        <f t="shared" si="96"/>
        <v>1435</v>
      </c>
      <c r="M146" s="36">
        <f t="shared" si="144"/>
        <v>3549.9999999999995</v>
      </c>
      <c r="N146" s="36">
        <f t="shared" si="145"/>
        <v>550</v>
      </c>
      <c r="O146" s="35">
        <f t="shared" si="146"/>
        <v>1520</v>
      </c>
      <c r="P146" s="36">
        <f t="shared" si="147"/>
        <v>3545.0000000000005</v>
      </c>
      <c r="Q146" s="36">
        <f t="shared" si="148"/>
        <v>2955</v>
      </c>
      <c r="R146" s="36">
        <f t="shared" si="149"/>
        <v>4834</v>
      </c>
      <c r="S146" s="36">
        <f t="shared" si="150"/>
        <v>7645</v>
      </c>
      <c r="T146" s="36">
        <f t="shared" si="151"/>
        <v>45166</v>
      </c>
      <c r="U146" s="40" t="s">
        <v>349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92"/>
    </row>
    <row r="147" spans="1:860" s="2" customFormat="1" ht="30" customHeight="1" x14ac:dyDescent="0.25">
      <c r="A147" s="38">
        <v>139</v>
      </c>
      <c r="B147" s="22" t="s">
        <v>98</v>
      </c>
      <c r="C147" s="38" t="s">
        <v>279</v>
      </c>
      <c r="D147" s="22" t="s">
        <v>208</v>
      </c>
      <c r="E147" s="22" t="s">
        <v>99</v>
      </c>
      <c r="F147" s="38" t="s">
        <v>261</v>
      </c>
      <c r="G147" s="52" t="s">
        <v>262</v>
      </c>
      <c r="H147" s="52" t="s">
        <v>262</v>
      </c>
      <c r="I147" s="36">
        <v>45000</v>
      </c>
      <c r="J147" s="36">
        <v>891.01</v>
      </c>
      <c r="K147" s="36">
        <v>25</v>
      </c>
      <c r="L147" s="35">
        <f t="shared" si="96"/>
        <v>1291.5</v>
      </c>
      <c r="M147" s="36">
        <f t="shared" si="144"/>
        <v>3194.9999999999995</v>
      </c>
      <c r="N147" s="36">
        <f t="shared" si="145"/>
        <v>495.00000000000006</v>
      </c>
      <c r="O147" s="35">
        <f t="shared" si="146"/>
        <v>1368</v>
      </c>
      <c r="P147" s="36">
        <f t="shared" si="147"/>
        <v>3190.5</v>
      </c>
      <c r="Q147" s="36">
        <f t="shared" si="148"/>
        <v>2659.5</v>
      </c>
      <c r="R147" s="36">
        <f t="shared" si="149"/>
        <v>3575.51</v>
      </c>
      <c r="S147" s="36">
        <f t="shared" si="150"/>
        <v>6880.5</v>
      </c>
      <c r="T147" s="36">
        <f t="shared" si="151"/>
        <v>41424.49</v>
      </c>
      <c r="U147" s="40" t="s">
        <v>349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92"/>
    </row>
    <row r="148" spans="1:860" s="2" customFormat="1" ht="30" customHeight="1" x14ac:dyDescent="0.25">
      <c r="A148" s="38">
        <v>140</v>
      </c>
      <c r="B148" s="22" t="s">
        <v>326</v>
      </c>
      <c r="C148" s="38" t="s">
        <v>278</v>
      </c>
      <c r="D148" s="22" t="s">
        <v>208</v>
      </c>
      <c r="E148" s="22" t="s">
        <v>99</v>
      </c>
      <c r="F148" s="38" t="s">
        <v>261</v>
      </c>
      <c r="G148" s="52" t="s">
        <v>262</v>
      </c>
      <c r="H148" s="52" t="s">
        <v>262</v>
      </c>
      <c r="I148" s="36">
        <v>45000</v>
      </c>
      <c r="J148" s="36">
        <v>1148.33</v>
      </c>
      <c r="K148" s="36">
        <v>25</v>
      </c>
      <c r="L148" s="35">
        <f>I148*2.87%</f>
        <v>1291.5</v>
      </c>
      <c r="M148" s="36">
        <f>I148*7.1%</f>
        <v>3194.9999999999995</v>
      </c>
      <c r="N148" s="36">
        <f>I148*1.1%</f>
        <v>495.00000000000006</v>
      </c>
      <c r="O148" s="35">
        <f>I148*3.04%</f>
        <v>1368</v>
      </c>
      <c r="P148" s="36">
        <f>I148*7.09%</f>
        <v>3190.5</v>
      </c>
      <c r="Q148" s="36">
        <f>+L148+O148</f>
        <v>2659.5</v>
      </c>
      <c r="R148" s="36">
        <f>SUM(J148+K148+L148+O148)</f>
        <v>3832.83</v>
      </c>
      <c r="S148" s="36">
        <f>SUM(M148+N148+P148)</f>
        <v>6880.5</v>
      </c>
      <c r="T148" s="36">
        <f>I148-R148</f>
        <v>41167.17</v>
      </c>
      <c r="U148" s="40" t="s">
        <v>349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92"/>
    </row>
    <row r="149" spans="1:860" s="2" customFormat="1" ht="30" customHeight="1" x14ac:dyDescent="0.25">
      <c r="A149" s="38">
        <v>141</v>
      </c>
      <c r="B149" s="22" t="s">
        <v>300</v>
      </c>
      <c r="C149" s="38" t="s">
        <v>278</v>
      </c>
      <c r="D149" s="22" t="s">
        <v>208</v>
      </c>
      <c r="E149" s="22" t="s">
        <v>96</v>
      </c>
      <c r="F149" s="38" t="s">
        <v>261</v>
      </c>
      <c r="G149" s="52" t="s">
        <v>262</v>
      </c>
      <c r="H149" s="52" t="s">
        <v>262</v>
      </c>
      <c r="I149" s="36">
        <v>35000</v>
      </c>
      <c r="J149" s="36">
        <v>0</v>
      </c>
      <c r="K149" s="36">
        <v>25</v>
      </c>
      <c r="L149" s="35">
        <f t="shared" ref="L149" si="163">I149*2.87%</f>
        <v>1004.5</v>
      </c>
      <c r="M149" s="36">
        <f t="shared" si="144"/>
        <v>2485</v>
      </c>
      <c r="N149" s="36">
        <f t="shared" si="145"/>
        <v>385.00000000000006</v>
      </c>
      <c r="O149" s="35">
        <f t="shared" si="146"/>
        <v>1064</v>
      </c>
      <c r="P149" s="36">
        <f t="shared" si="147"/>
        <v>2481.5</v>
      </c>
      <c r="Q149" s="36">
        <f t="shared" si="148"/>
        <v>2068.5</v>
      </c>
      <c r="R149" s="36">
        <f t="shared" si="149"/>
        <v>2093.5</v>
      </c>
      <c r="S149" s="36">
        <f t="shared" si="150"/>
        <v>5351.5</v>
      </c>
      <c r="T149" s="36">
        <f t="shared" si="151"/>
        <v>32906.5</v>
      </c>
      <c r="U149" s="40" t="s">
        <v>349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92"/>
    </row>
    <row r="150" spans="1:860" s="2" customFormat="1" ht="30" customHeight="1" x14ac:dyDescent="0.25">
      <c r="A150" s="38">
        <v>142</v>
      </c>
      <c r="B150" s="22" t="s">
        <v>247</v>
      </c>
      <c r="C150" s="38" t="s">
        <v>279</v>
      </c>
      <c r="D150" s="22" t="s">
        <v>208</v>
      </c>
      <c r="E150" s="22" t="s">
        <v>96</v>
      </c>
      <c r="F150" s="38" t="s">
        <v>261</v>
      </c>
      <c r="G150" s="52" t="s">
        <v>262</v>
      </c>
      <c r="H150" s="52" t="s">
        <v>262</v>
      </c>
      <c r="I150" s="36">
        <v>42000</v>
      </c>
      <c r="J150" s="36">
        <v>724.92</v>
      </c>
      <c r="K150" s="36">
        <v>25</v>
      </c>
      <c r="L150" s="35">
        <f t="shared" si="96"/>
        <v>1205.4000000000001</v>
      </c>
      <c r="M150" s="36">
        <f t="shared" si="144"/>
        <v>2981.9999999999995</v>
      </c>
      <c r="N150" s="36">
        <f t="shared" si="145"/>
        <v>462.00000000000006</v>
      </c>
      <c r="O150" s="35">
        <f t="shared" si="146"/>
        <v>1276.8</v>
      </c>
      <c r="P150" s="36">
        <f t="shared" si="147"/>
        <v>2977.8</v>
      </c>
      <c r="Q150" s="36">
        <f t="shared" si="148"/>
        <v>2482.1999999999998</v>
      </c>
      <c r="R150" s="36">
        <f t="shared" si="149"/>
        <v>3232.12</v>
      </c>
      <c r="S150" s="36">
        <f t="shared" si="150"/>
        <v>6421.7999999999993</v>
      </c>
      <c r="T150" s="36">
        <f t="shared" si="151"/>
        <v>38767.879999999997</v>
      </c>
      <c r="U150" s="40" t="s">
        <v>349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92"/>
    </row>
    <row r="151" spans="1:860" s="2" customFormat="1" ht="30" customHeight="1" x14ac:dyDescent="0.25">
      <c r="A151" s="38">
        <v>143</v>
      </c>
      <c r="B151" s="22" t="s">
        <v>317</v>
      </c>
      <c r="C151" s="38" t="s">
        <v>278</v>
      </c>
      <c r="D151" s="22" t="s">
        <v>208</v>
      </c>
      <c r="E151" s="22" t="s">
        <v>96</v>
      </c>
      <c r="F151" s="38" t="s">
        <v>261</v>
      </c>
      <c r="G151" s="52" t="s">
        <v>262</v>
      </c>
      <c r="H151" s="52" t="s">
        <v>262</v>
      </c>
      <c r="I151" s="36">
        <v>40000</v>
      </c>
      <c r="J151" s="36">
        <v>442.65</v>
      </c>
      <c r="K151" s="36">
        <v>25</v>
      </c>
      <c r="L151" s="35">
        <f t="shared" ref="L151:L153" si="164">I151*2.87%</f>
        <v>1148</v>
      </c>
      <c r="M151" s="36">
        <f t="shared" ref="M151:M159" si="165">I151*7.1%</f>
        <v>2839.9999999999995</v>
      </c>
      <c r="N151" s="36">
        <f t="shared" ref="N151:N159" si="166">I151*1.1%</f>
        <v>440.00000000000006</v>
      </c>
      <c r="O151" s="35">
        <f t="shared" ref="O151:O159" si="167">I151*3.04%</f>
        <v>1216</v>
      </c>
      <c r="P151" s="36">
        <f t="shared" ref="P151:P159" si="168">I151*7.09%</f>
        <v>2836</v>
      </c>
      <c r="Q151" s="36">
        <f t="shared" ref="Q151:Q159" si="169">+L151+O151</f>
        <v>2364</v>
      </c>
      <c r="R151" s="36">
        <f t="shared" ref="R151:R159" si="170">SUM(J151+K151+L151+O151)</f>
        <v>2831.65</v>
      </c>
      <c r="S151" s="36">
        <f t="shared" ref="S151:S159" si="171">SUM(M151+N151+P151)</f>
        <v>6116</v>
      </c>
      <c r="T151" s="36">
        <f t="shared" ref="T151:T159" si="172">I151-R151</f>
        <v>37168.35</v>
      </c>
      <c r="U151" s="40" t="s">
        <v>349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92"/>
    </row>
    <row r="152" spans="1:860" s="2" customFormat="1" ht="30" customHeight="1" x14ac:dyDescent="0.25">
      <c r="A152" s="38">
        <v>144</v>
      </c>
      <c r="B152" s="22" t="s">
        <v>340</v>
      </c>
      <c r="C152" s="38" t="s">
        <v>279</v>
      </c>
      <c r="D152" s="22" t="s">
        <v>208</v>
      </c>
      <c r="E152" s="22" t="s">
        <v>99</v>
      </c>
      <c r="F152" s="38" t="s">
        <v>261</v>
      </c>
      <c r="G152" s="52" t="s">
        <v>262</v>
      </c>
      <c r="H152" s="52" t="s">
        <v>262</v>
      </c>
      <c r="I152" s="36">
        <v>50000</v>
      </c>
      <c r="J152" s="36">
        <v>1854</v>
      </c>
      <c r="K152" s="36">
        <v>25</v>
      </c>
      <c r="L152" s="35">
        <f t="shared" si="164"/>
        <v>1435</v>
      </c>
      <c r="M152" s="36">
        <f t="shared" si="165"/>
        <v>3549.9999999999995</v>
      </c>
      <c r="N152" s="36">
        <f t="shared" si="166"/>
        <v>550</v>
      </c>
      <c r="O152" s="35">
        <f t="shared" si="167"/>
        <v>1520</v>
      </c>
      <c r="P152" s="36">
        <f t="shared" si="168"/>
        <v>3545.0000000000005</v>
      </c>
      <c r="Q152" s="36">
        <f t="shared" si="169"/>
        <v>2955</v>
      </c>
      <c r="R152" s="36">
        <f t="shared" si="170"/>
        <v>4834</v>
      </c>
      <c r="S152" s="36">
        <f t="shared" si="171"/>
        <v>7645</v>
      </c>
      <c r="T152" s="36">
        <f t="shared" si="172"/>
        <v>45166</v>
      </c>
      <c r="U152" s="40" t="s">
        <v>349</v>
      </c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92"/>
    </row>
    <row r="153" spans="1:860" s="2" customFormat="1" ht="30" customHeight="1" x14ac:dyDescent="0.25">
      <c r="A153" s="38">
        <v>145</v>
      </c>
      <c r="B153" s="31" t="s">
        <v>428</v>
      </c>
      <c r="C153" s="48" t="s">
        <v>279</v>
      </c>
      <c r="D153" s="31" t="s">
        <v>341</v>
      </c>
      <c r="E153" s="31" t="s">
        <v>96</v>
      </c>
      <c r="F153" s="48" t="s">
        <v>261</v>
      </c>
      <c r="G153" s="54" t="s">
        <v>262</v>
      </c>
      <c r="H153" s="54" t="s">
        <v>262</v>
      </c>
      <c r="I153" s="35">
        <v>40000</v>
      </c>
      <c r="J153" s="36">
        <v>442.65</v>
      </c>
      <c r="K153" s="35">
        <v>25</v>
      </c>
      <c r="L153" s="35">
        <f t="shared" si="164"/>
        <v>1148</v>
      </c>
      <c r="M153" s="35">
        <f t="shared" si="165"/>
        <v>2839.9999999999995</v>
      </c>
      <c r="N153" s="35">
        <f t="shared" si="166"/>
        <v>440.00000000000006</v>
      </c>
      <c r="O153" s="35">
        <f t="shared" si="167"/>
        <v>1216</v>
      </c>
      <c r="P153" s="35">
        <f t="shared" si="168"/>
        <v>2836</v>
      </c>
      <c r="Q153" s="35">
        <f t="shared" si="169"/>
        <v>2364</v>
      </c>
      <c r="R153" s="35">
        <f t="shared" si="170"/>
        <v>2831.65</v>
      </c>
      <c r="S153" s="35">
        <f t="shared" si="171"/>
        <v>6116</v>
      </c>
      <c r="T153" s="35">
        <f t="shared" si="172"/>
        <v>37168.35</v>
      </c>
      <c r="U153" s="41" t="s">
        <v>349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92"/>
    </row>
    <row r="154" spans="1:860" s="15" customFormat="1" ht="30" customHeight="1" x14ac:dyDescent="0.25">
      <c r="A154" s="38">
        <v>146</v>
      </c>
      <c r="B154" s="22" t="s">
        <v>269</v>
      </c>
      <c r="C154" s="38" t="s">
        <v>278</v>
      </c>
      <c r="D154" s="22" t="s">
        <v>341</v>
      </c>
      <c r="E154" s="22" t="s">
        <v>210</v>
      </c>
      <c r="F154" s="38" t="s">
        <v>261</v>
      </c>
      <c r="G154" s="52" t="s">
        <v>262</v>
      </c>
      <c r="H154" s="52" t="s">
        <v>262</v>
      </c>
      <c r="I154" s="36">
        <v>50000</v>
      </c>
      <c r="J154" s="36">
        <v>1854</v>
      </c>
      <c r="K154" s="36">
        <v>25</v>
      </c>
      <c r="L154" s="35">
        <f t="shared" si="96"/>
        <v>1435</v>
      </c>
      <c r="M154" s="36">
        <f t="shared" si="165"/>
        <v>3549.9999999999995</v>
      </c>
      <c r="N154" s="36">
        <f t="shared" si="166"/>
        <v>550</v>
      </c>
      <c r="O154" s="35">
        <f t="shared" si="167"/>
        <v>1520</v>
      </c>
      <c r="P154" s="36">
        <f t="shared" si="168"/>
        <v>3545.0000000000005</v>
      </c>
      <c r="Q154" s="36">
        <f t="shared" si="169"/>
        <v>2955</v>
      </c>
      <c r="R154" s="36">
        <f t="shared" si="170"/>
        <v>4834</v>
      </c>
      <c r="S154" s="36">
        <f t="shared" si="171"/>
        <v>7645</v>
      </c>
      <c r="T154" s="36">
        <f t="shared" si="172"/>
        <v>45166</v>
      </c>
      <c r="U154" s="40" t="s">
        <v>349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  <c r="IY154" s="24"/>
      <c r="IZ154" s="24"/>
      <c r="JA154" s="24"/>
      <c r="JB154" s="24"/>
      <c r="JC154" s="24"/>
      <c r="JD154" s="24"/>
      <c r="JE154" s="24"/>
      <c r="JF154" s="24"/>
      <c r="JG154" s="24"/>
      <c r="JH154" s="24"/>
      <c r="JI154" s="24"/>
      <c r="JJ154" s="24"/>
      <c r="JK154" s="24"/>
      <c r="JL154" s="24"/>
      <c r="JM154" s="24"/>
      <c r="JN154" s="24"/>
      <c r="JO154" s="24"/>
      <c r="JP154" s="24"/>
      <c r="JQ154" s="24"/>
      <c r="JR154" s="24"/>
      <c r="JS154" s="24"/>
      <c r="JT154" s="24"/>
      <c r="JU154" s="24"/>
      <c r="JV154" s="24"/>
      <c r="JW154" s="24"/>
      <c r="JX154" s="24"/>
      <c r="JY154" s="24"/>
      <c r="JZ154" s="24"/>
      <c r="KA154" s="24"/>
      <c r="KB154" s="24"/>
      <c r="KC154" s="24"/>
      <c r="KD154" s="24"/>
      <c r="KE154" s="24"/>
      <c r="KF154" s="24"/>
      <c r="KG154" s="24"/>
      <c r="KH154" s="24"/>
      <c r="KI154" s="24"/>
      <c r="KJ154" s="24"/>
      <c r="KK154" s="24"/>
      <c r="KL154" s="24"/>
      <c r="KM154" s="24"/>
      <c r="KN154" s="24"/>
      <c r="KO154" s="24"/>
      <c r="KP154" s="24"/>
      <c r="KQ154" s="24"/>
      <c r="KR154" s="24"/>
      <c r="KS154" s="24"/>
      <c r="KT154" s="24"/>
      <c r="KU154" s="24"/>
      <c r="KV154" s="24"/>
      <c r="KW154" s="24"/>
      <c r="KX154" s="24"/>
      <c r="KY154" s="24"/>
      <c r="KZ154" s="24"/>
      <c r="LA154" s="24"/>
      <c r="LB154" s="24"/>
      <c r="LC154" s="24"/>
      <c r="LD154" s="24"/>
      <c r="LE154" s="24"/>
      <c r="LF154" s="24"/>
      <c r="LG154" s="24"/>
      <c r="LH154" s="24"/>
      <c r="LI154" s="24"/>
      <c r="LJ154" s="24"/>
      <c r="LK154" s="24"/>
      <c r="LL154" s="24"/>
      <c r="LM154" s="24"/>
      <c r="LN154" s="24"/>
      <c r="LO154" s="24"/>
      <c r="LP154" s="24"/>
      <c r="LQ154" s="24"/>
      <c r="LR154" s="24"/>
      <c r="LS154" s="24"/>
      <c r="LT154" s="24"/>
      <c r="LU154" s="24"/>
      <c r="LV154" s="24"/>
      <c r="LW154" s="24"/>
      <c r="LX154" s="24"/>
      <c r="LY154" s="24"/>
      <c r="LZ154" s="24"/>
      <c r="MA154" s="24"/>
      <c r="MB154" s="24"/>
      <c r="MC154" s="24"/>
      <c r="MD154" s="24"/>
      <c r="ME154" s="24"/>
      <c r="MF154" s="24"/>
      <c r="MG154" s="24"/>
      <c r="MH154" s="24"/>
      <c r="MI154" s="24"/>
      <c r="MJ154" s="24"/>
      <c r="MK154" s="24"/>
      <c r="ML154" s="24"/>
      <c r="MM154" s="24"/>
      <c r="MN154" s="24"/>
      <c r="MO154" s="24"/>
      <c r="MP154" s="24"/>
      <c r="MQ154" s="24"/>
      <c r="MR154" s="24"/>
      <c r="MS154" s="24"/>
      <c r="MT154" s="24"/>
      <c r="MU154" s="24"/>
      <c r="MV154" s="24"/>
      <c r="MW154" s="24"/>
      <c r="MX154" s="24"/>
      <c r="MY154" s="24"/>
      <c r="MZ154" s="24"/>
      <c r="NA154" s="24"/>
      <c r="NB154" s="24"/>
      <c r="NC154" s="24"/>
      <c r="ND154" s="24"/>
      <c r="NE154" s="24"/>
      <c r="NF154" s="24"/>
      <c r="NG154" s="24"/>
      <c r="NH154" s="24"/>
      <c r="NI154" s="24"/>
      <c r="NJ154" s="24"/>
      <c r="NK154" s="24"/>
      <c r="NL154" s="24"/>
      <c r="NM154" s="24"/>
      <c r="NN154" s="24"/>
      <c r="NO154" s="24"/>
      <c r="NP154" s="24"/>
      <c r="NQ154" s="24"/>
      <c r="NR154" s="24"/>
      <c r="NS154" s="24"/>
      <c r="NT154" s="24"/>
      <c r="NU154" s="24"/>
      <c r="NV154" s="24"/>
      <c r="NW154" s="24"/>
      <c r="NX154" s="24"/>
      <c r="NY154" s="24"/>
      <c r="NZ154" s="24"/>
      <c r="OA154" s="24"/>
      <c r="OB154" s="24"/>
      <c r="OC154" s="24"/>
      <c r="OD154" s="24"/>
      <c r="OE154" s="24"/>
      <c r="OF154" s="24"/>
      <c r="OG154" s="24"/>
      <c r="OH154" s="24"/>
      <c r="OI154" s="24"/>
      <c r="OJ154" s="24"/>
      <c r="OK154" s="24"/>
      <c r="OL154" s="24"/>
      <c r="OM154" s="24"/>
      <c r="ON154" s="24"/>
      <c r="OO154" s="24"/>
      <c r="OP154" s="24"/>
      <c r="OQ154" s="24"/>
      <c r="OR154" s="24"/>
      <c r="OS154" s="24"/>
      <c r="OT154" s="24"/>
      <c r="OU154" s="24"/>
      <c r="OV154" s="24"/>
      <c r="OW154" s="24"/>
      <c r="OX154" s="24"/>
      <c r="OY154" s="24"/>
      <c r="OZ154" s="24"/>
      <c r="PA154" s="24"/>
      <c r="PB154" s="24"/>
      <c r="PC154" s="24"/>
      <c r="PD154" s="24"/>
      <c r="PE154" s="24"/>
      <c r="PF154" s="24"/>
      <c r="PG154" s="24"/>
      <c r="PH154" s="24"/>
      <c r="PI154" s="24"/>
      <c r="PJ154" s="24"/>
      <c r="PK154" s="24"/>
      <c r="PL154" s="24"/>
      <c r="PM154" s="24"/>
      <c r="PN154" s="24"/>
      <c r="PO154" s="24"/>
      <c r="PP154" s="24"/>
      <c r="PQ154" s="24"/>
      <c r="PR154" s="24"/>
      <c r="PS154" s="24"/>
      <c r="PT154" s="24"/>
      <c r="PU154" s="24"/>
      <c r="PV154" s="24"/>
      <c r="PW154" s="24"/>
      <c r="PX154" s="24"/>
      <c r="PY154" s="24"/>
      <c r="PZ154" s="24"/>
      <c r="QA154" s="24"/>
      <c r="QB154" s="24"/>
      <c r="QC154" s="24"/>
      <c r="QD154" s="24"/>
      <c r="QE154" s="24"/>
      <c r="QF154" s="24"/>
      <c r="QG154" s="24"/>
      <c r="QH154" s="24"/>
      <c r="QI154" s="24"/>
      <c r="QJ154" s="24"/>
      <c r="QK154" s="24"/>
      <c r="QL154" s="24"/>
      <c r="QM154" s="24"/>
      <c r="QN154" s="24"/>
      <c r="QO154" s="24"/>
      <c r="QP154" s="24"/>
      <c r="QQ154" s="24"/>
      <c r="QR154" s="24"/>
      <c r="QS154" s="24"/>
      <c r="QT154" s="24"/>
      <c r="QU154" s="24"/>
      <c r="QV154" s="24"/>
      <c r="QW154" s="24"/>
      <c r="QX154" s="24"/>
      <c r="QY154" s="24"/>
      <c r="QZ154" s="24"/>
      <c r="RA154" s="24"/>
      <c r="RB154" s="24"/>
      <c r="RC154" s="24"/>
      <c r="RD154" s="24"/>
      <c r="RE154" s="24"/>
      <c r="RF154" s="24"/>
      <c r="RG154" s="24"/>
      <c r="RH154" s="24"/>
      <c r="RI154" s="24"/>
      <c r="RJ154" s="24"/>
      <c r="RK154" s="24"/>
      <c r="RL154" s="24"/>
      <c r="RM154" s="24"/>
      <c r="RN154" s="24"/>
      <c r="RO154" s="24"/>
      <c r="RP154" s="24"/>
      <c r="RQ154" s="24"/>
      <c r="RR154" s="24"/>
      <c r="RS154" s="24"/>
      <c r="RT154" s="24"/>
      <c r="RU154" s="24"/>
      <c r="RV154" s="24"/>
      <c r="RW154" s="24"/>
      <c r="RX154" s="24"/>
      <c r="RY154" s="24"/>
      <c r="RZ154" s="24"/>
      <c r="SA154" s="24"/>
      <c r="SB154" s="24"/>
      <c r="SC154" s="24"/>
      <c r="SD154" s="24"/>
      <c r="SE154" s="24"/>
      <c r="SF154" s="24"/>
      <c r="SG154" s="24"/>
      <c r="SH154" s="24"/>
      <c r="SI154" s="24"/>
      <c r="SJ154" s="24"/>
      <c r="SK154" s="24"/>
      <c r="SL154" s="24"/>
      <c r="SM154" s="24"/>
      <c r="SN154" s="24"/>
      <c r="SO154" s="24"/>
      <c r="SP154" s="24"/>
      <c r="SQ154" s="24"/>
      <c r="SR154" s="24"/>
      <c r="SS154" s="24"/>
      <c r="ST154" s="24"/>
      <c r="SU154" s="24"/>
      <c r="SV154" s="24"/>
      <c r="SW154" s="24"/>
      <c r="SX154" s="24"/>
      <c r="SY154" s="24"/>
      <c r="SZ154" s="24"/>
      <c r="TA154" s="24"/>
      <c r="TB154" s="24"/>
      <c r="TC154" s="24"/>
      <c r="TD154" s="24"/>
      <c r="TE154" s="24"/>
      <c r="TF154" s="24"/>
      <c r="TG154" s="24"/>
      <c r="TH154" s="24"/>
      <c r="TI154" s="24"/>
      <c r="TJ154" s="24"/>
      <c r="TK154" s="24"/>
      <c r="TL154" s="24"/>
      <c r="TM154" s="24"/>
      <c r="TN154" s="24"/>
      <c r="TO154" s="24"/>
      <c r="TP154" s="24"/>
      <c r="TQ154" s="24"/>
      <c r="TR154" s="24"/>
      <c r="TS154" s="24"/>
      <c r="TT154" s="24"/>
      <c r="TU154" s="24"/>
      <c r="TV154" s="24"/>
      <c r="TW154" s="24"/>
      <c r="TX154" s="24"/>
      <c r="TY154" s="24"/>
      <c r="TZ154" s="24"/>
      <c r="UA154" s="24"/>
      <c r="UB154" s="24"/>
      <c r="UC154" s="24"/>
      <c r="UD154" s="24"/>
      <c r="UE154" s="24"/>
      <c r="UF154" s="24"/>
      <c r="UG154" s="24"/>
      <c r="UH154" s="24"/>
      <c r="UI154" s="24"/>
      <c r="UJ154" s="24"/>
      <c r="UK154" s="24"/>
      <c r="UL154" s="24"/>
      <c r="UM154" s="24"/>
      <c r="UN154" s="24"/>
      <c r="UO154" s="24"/>
      <c r="UP154" s="24"/>
      <c r="UQ154" s="24"/>
      <c r="UR154" s="24"/>
      <c r="US154" s="24"/>
      <c r="UT154" s="24"/>
      <c r="UU154" s="24"/>
      <c r="UV154" s="24"/>
      <c r="UW154" s="24"/>
      <c r="UX154" s="24"/>
      <c r="UY154" s="24"/>
      <c r="UZ154" s="24"/>
      <c r="VA154" s="24"/>
      <c r="VB154" s="24"/>
      <c r="VC154" s="24"/>
      <c r="VD154" s="24"/>
      <c r="VE154" s="24"/>
      <c r="VF154" s="24"/>
      <c r="VG154" s="24"/>
      <c r="VH154" s="24"/>
      <c r="VI154" s="24"/>
      <c r="VJ154" s="24"/>
      <c r="VK154" s="24"/>
      <c r="VL154" s="24"/>
      <c r="VM154" s="24"/>
      <c r="VN154" s="24"/>
      <c r="VO154" s="24"/>
      <c r="VP154" s="24"/>
      <c r="VQ154" s="24"/>
      <c r="VR154" s="24"/>
      <c r="VS154" s="24"/>
      <c r="VT154" s="24"/>
      <c r="VU154" s="24"/>
      <c r="VV154" s="24"/>
      <c r="VW154" s="24"/>
      <c r="VX154" s="24"/>
      <c r="VY154" s="24"/>
      <c r="VZ154" s="24"/>
      <c r="WA154" s="24"/>
      <c r="WB154" s="24"/>
      <c r="WC154" s="24"/>
      <c r="WD154" s="24"/>
      <c r="WE154" s="24"/>
      <c r="WF154" s="24"/>
      <c r="WG154" s="24"/>
      <c r="WH154" s="24"/>
      <c r="WI154" s="24"/>
      <c r="WJ154" s="24"/>
      <c r="WK154" s="24"/>
      <c r="WL154" s="24"/>
      <c r="WM154" s="24"/>
      <c r="WN154" s="24"/>
      <c r="WO154" s="24"/>
      <c r="WP154" s="24"/>
      <c r="WQ154" s="24"/>
      <c r="WR154" s="24"/>
      <c r="WS154" s="24"/>
      <c r="WT154" s="24"/>
      <c r="WU154" s="24"/>
      <c r="WV154" s="24"/>
      <c r="WW154" s="24"/>
      <c r="WX154" s="24"/>
      <c r="WY154" s="24"/>
      <c r="WZ154" s="24"/>
      <c r="XA154" s="24"/>
      <c r="XB154" s="24"/>
      <c r="XC154" s="24"/>
      <c r="XD154" s="24"/>
      <c r="XE154" s="24"/>
      <c r="XF154" s="24"/>
      <c r="XG154" s="24"/>
      <c r="XH154" s="24"/>
      <c r="XI154" s="24"/>
      <c r="XJ154" s="24"/>
      <c r="XK154" s="24"/>
      <c r="XL154" s="24"/>
      <c r="XM154" s="24"/>
      <c r="XN154" s="24"/>
      <c r="XO154" s="24"/>
      <c r="XP154" s="24"/>
      <c r="XQ154" s="24"/>
      <c r="XR154" s="24"/>
      <c r="XS154" s="24"/>
      <c r="XT154" s="24"/>
      <c r="XU154" s="24"/>
      <c r="XV154" s="24"/>
      <c r="XW154" s="24"/>
      <c r="XX154" s="24"/>
      <c r="XY154" s="24"/>
      <c r="XZ154" s="24"/>
      <c r="YA154" s="24"/>
      <c r="YB154" s="24"/>
      <c r="YC154" s="24"/>
      <c r="YD154" s="24"/>
      <c r="YE154" s="24"/>
      <c r="YF154" s="24"/>
      <c r="YG154" s="24"/>
      <c r="YH154" s="24"/>
      <c r="YI154" s="24"/>
      <c r="YJ154" s="24"/>
      <c r="YK154" s="24"/>
      <c r="YL154" s="24"/>
      <c r="YM154" s="24"/>
      <c r="YN154" s="24"/>
      <c r="YO154" s="24"/>
      <c r="YP154" s="24"/>
      <c r="YQ154" s="24"/>
      <c r="YR154" s="24"/>
      <c r="YS154" s="24"/>
      <c r="YT154" s="24"/>
      <c r="YU154" s="24"/>
      <c r="YV154" s="24"/>
      <c r="YW154" s="24"/>
      <c r="YX154" s="24"/>
      <c r="YY154" s="24"/>
      <c r="YZ154" s="24"/>
      <c r="ZA154" s="24"/>
      <c r="ZB154" s="24"/>
      <c r="ZC154" s="24"/>
      <c r="ZD154" s="24"/>
      <c r="ZE154" s="24"/>
      <c r="ZF154" s="24"/>
      <c r="ZG154" s="24"/>
      <c r="ZH154" s="24"/>
      <c r="ZI154" s="24"/>
      <c r="ZJ154" s="24"/>
      <c r="ZK154" s="24"/>
      <c r="ZL154" s="24"/>
      <c r="ZM154" s="24"/>
      <c r="ZN154" s="24"/>
      <c r="ZO154" s="24"/>
      <c r="ZP154" s="24"/>
      <c r="ZQ154" s="24"/>
      <c r="ZR154" s="24"/>
      <c r="ZS154" s="24"/>
      <c r="ZT154" s="24"/>
      <c r="ZU154" s="24"/>
      <c r="ZV154" s="24"/>
      <c r="ZW154" s="24"/>
      <c r="ZX154" s="24"/>
      <c r="ZY154" s="24"/>
      <c r="ZZ154" s="24"/>
      <c r="AAA154" s="24"/>
      <c r="AAB154" s="24"/>
      <c r="AAC154" s="24"/>
      <c r="AAD154" s="24"/>
      <c r="AAE154" s="24"/>
      <c r="AAF154" s="24"/>
      <c r="AAG154" s="24"/>
      <c r="AAH154" s="24"/>
      <c r="AAI154" s="24"/>
      <c r="AAJ154" s="24"/>
      <c r="AAK154" s="24"/>
      <c r="AAL154" s="24"/>
      <c r="AAM154" s="24"/>
      <c r="AAN154" s="24"/>
      <c r="AAO154" s="24"/>
      <c r="AAP154" s="24"/>
      <c r="AAQ154" s="24"/>
      <c r="AAR154" s="24"/>
      <c r="AAS154" s="24"/>
      <c r="AAT154" s="24"/>
      <c r="AAU154" s="24"/>
      <c r="AAV154" s="24"/>
      <c r="AAW154" s="24"/>
      <c r="AAX154" s="24"/>
      <c r="AAY154" s="24"/>
      <c r="AAZ154" s="24"/>
      <c r="ABA154" s="24"/>
      <c r="ABB154" s="24"/>
      <c r="ABC154" s="24"/>
      <c r="ABD154" s="24"/>
      <c r="ABE154" s="24"/>
      <c r="ABF154" s="24"/>
      <c r="ABG154" s="24"/>
      <c r="ABH154" s="24"/>
      <c r="ABI154" s="24"/>
      <c r="ABJ154" s="24"/>
      <c r="ABK154" s="24"/>
      <c r="ABL154" s="24"/>
      <c r="ABM154" s="24"/>
      <c r="ABN154" s="24"/>
      <c r="ABO154" s="24"/>
      <c r="ABP154" s="24"/>
      <c r="ABQ154" s="24"/>
      <c r="ABR154" s="24"/>
      <c r="ABS154" s="24"/>
      <c r="ABT154" s="24"/>
      <c r="ABU154" s="24"/>
      <c r="ABV154" s="24"/>
      <c r="ABW154" s="24"/>
      <c r="ABX154" s="24"/>
      <c r="ABY154" s="24"/>
      <c r="ABZ154" s="24"/>
      <c r="ACA154" s="24"/>
      <c r="ACB154" s="24"/>
      <c r="ACC154" s="24"/>
      <c r="ACD154" s="24"/>
      <c r="ACE154" s="24"/>
      <c r="ACF154" s="24"/>
      <c r="ACG154" s="24"/>
      <c r="ACH154" s="24"/>
      <c r="ACI154" s="24"/>
      <c r="ACJ154" s="24"/>
      <c r="ACK154" s="24"/>
      <c r="ACL154" s="24"/>
      <c r="ACM154" s="24"/>
      <c r="ACN154" s="24"/>
      <c r="ACO154" s="24"/>
      <c r="ACP154" s="24"/>
      <c r="ACQ154" s="24"/>
      <c r="ACR154" s="24"/>
      <c r="ACS154" s="24"/>
      <c r="ACT154" s="24"/>
      <c r="ACU154" s="24"/>
      <c r="ACV154" s="24"/>
      <c r="ACW154" s="24"/>
      <c r="ACX154" s="24"/>
      <c r="ACY154" s="24"/>
      <c r="ACZ154" s="24"/>
      <c r="ADA154" s="24"/>
      <c r="ADB154" s="24"/>
      <c r="ADC154" s="24"/>
      <c r="ADD154" s="24"/>
      <c r="ADE154" s="24"/>
      <c r="ADF154" s="24"/>
      <c r="ADG154" s="24"/>
      <c r="ADH154" s="24"/>
      <c r="ADI154" s="24"/>
      <c r="ADJ154" s="24"/>
      <c r="ADK154" s="24"/>
      <c r="ADL154" s="24"/>
      <c r="ADM154" s="24"/>
      <c r="ADN154" s="24"/>
      <c r="ADO154" s="24"/>
      <c r="ADP154" s="24"/>
      <c r="ADQ154" s="24"/>
      <c r="ADR154" s="24"/>
      <c r="ADS154" s="24"/>
      <c r="ADT154" s="24"/>
      <c r="ADU154" s="24"/>
      <c r="ADV154" s="24"/>
      <c r="ADW154" s="24"/>
      <c r="ADX154" s="24"/>
      <c r="ADY154" s="24"/>
      <c r="ADZ154" s="24"/>
      <c r="AEA154" s="24"/>
      <c r="AEB154" s="24"/>
      <c r="AEC154" s="24"/>
      <c r="AED154" s="24"/>
      <c r="AEE154" s="24"/>
      <c r="AEF154" s="24"/>
      <c r="AEG154" s="24"/>
      <c r="AEH154" s="24"/>
      <c r="AEI154" s="24"/>
      <c r="AEJ154" s="24"/>
      <c r="AEK154" s="24"/>
      <c r="AEL154" s="24"/>
      <c r="AEM154" s="24"/>
      <c r="AEN154" s="24"/>
      <c r="AEO154" s="24"/>
      <c r="AEP154" s="24"/>
      <c r="AEQ154" s="24"/>
      <c r="AER154" s="24"/>
      <c r="AES154" s="24"/>
      <c r="AET154" s="24"/>
      <c r="AEU154" s="24"/>
      <c r="AEV154" s="24"/>
      <c r="AEW154" s="24"/>
      <c r="AEX154" s="24"/>
      <c r="AEY154" s="24"/>
      <c r="AEZ154" s="24"/>
      <c r="AFA154" s="24"/>
      <c r="AFB154" s="24"/>
      <c r="AFC154" s="24"/>
      <c r="AFD154" s="24"/>
      <c r="AFE154" s="24"/>
      <c r="AFF154" s="24"/>
      <c r="AFG154" s="24"/>
      <c r="AFH154" s="24"/>
      <c r="AFI154" s="24"/>
      <c r="AFJ154" s="24"/>
      <c r="AFK154" s="24"/>
      <c r="AFL154" s="24"/>
      <c r="AFM154" s="24"/>
      <c r="AFN154" s="24"/>
      <c r="AFO154" s="24"/>
      <c r="AFP154" s="24"/>
      <c r="AFQ154" s="24"/>
      <c r="AFR154" s="24"/>
      <c r="AFS154" s="24"/>
      <c r="AFT154" s="24"/>
      <c r="AFU154" s="24"/>
      <c r="AFV154" s="24"/>
      <c r="AFW154" s="24"/>
      <c r="AFX154" s="24"/>
      <c r="AFY154" s="24"/>
      <c r="AFZ154" s="24"/>
      <c r="AGA154" s="24"/>
      <c r="AGB154" s="24"/>
    </row>
    <row r="155" spans="1:860" s="2" customFormat="1" ht="30" customHeight="1" x14ac:dyDescent="0.25">
      <c r="A155" s="38">
        <v>147</v>
      </c>
      <c r="B155" s="22" t="s">
        <v>302</v>
      </c>
      <c r="C155" s="38" t="s">
        <v>278</v>
      </c>
      <c r="D155" s="22" t="s">
        <v>341</v>
      </c>
      <c r="E155" s="22" t="s">
        <v>210</v>
      </c>
      <c r="F155" s="38" t="s">
        <v>261</v>
      </c>
      <c r="G155" s="52" t="s">
        <v>262</v>
      </c>
      <c r="H155" s="52" t="s">
        <v>262</v>
      </c>
      <c r="I155" s="36">
        <v>45000</v>
      </c>
      <c r="J155" s="36">
        <v>2296.66</v>
      </c>
      <c r="K155" s="36">
        <v>25</v>
      </c>
      <c r="L155" s="35">
        <f t="shared" ref="L155:L157" si="173">I155*2.87%</f>
        <v>1291.5</v>
      </c>
      <c r="M155" s="36">
        <f t="shared" si="165"/>
        <v>3194.9999999999995</v>
      </c>
      <c r="N155" s="36">
        <f t="shared" si="166"/>
        <v>495.00000000000006</v>
      </c>
      <c r="O155" s="35">
        <f t="shared" si="167"/>
        <v>1368</v>
      </c>
      <c r="P155" s="36">
        <f t="shared" si="168"/>
        <v>3190.5</v>
      </c>
      <c r="Q155" s="36">
        <f t="shared" si="169"/>
        <v>2659.5</v>
      </c>
      <c r="R155" s="36">
        <f t="shared" si="170"/>
        <v>4981.16</v>
      </c>
      <c r="S155" s="36">
        <f t="shared" si="171"/>
        <v>6880.5</v>
      </c>
      <c r="T155" s="36">
        <f t="shared" si="172"/>
        <v>40018.839999999997</v>
      </c>
      <c r="U155" s="40" t="s">
        <v>349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92"/>
    </row>
    <row r="156" spans="1:860" s="2" customFormat="1" ht="30" customHeight="1" x14ac:dyDescent="0.25">
      <c r="A156" s="38">
        <v>148</v>
      </c>
      <c r="B156" s="22" t="s">
        <v>288</v>
      </c>
      <c r="C156" s="38" t="s">
        <v>279</v>
      </c>
      <c r="D156" s="22" t="s">
        <v>341</v>
      </c>
      <c r="E156" s="22" t="s">
        <v>367</v>
      </c>
      <c r="F156" s="38" t="s">
        <v>261</v>
      </c>
      <c r="G156" s="52" t="s">
        <v>262</v>
      </c>
      <c r="H156" s="52" t="s">
        <v>262</v>
      </c>
      <c r="I156" s="36">
        <v>60000</v>
      </c>
      <c r="J156" s="36">
        <v>3486.68</v>
      </c>
      <c r="K156" s="36">
        <v>25</v>
      </c>
      <c r="L156" s="35">
        <f>I156*2.87%</f>
        <v>1722</v>
      </c>
      <c r="M156" s="36">
        <f>I156*7.1%</f>
        <v>4260</v>
      </c>
      <c r="N156" s="36">
        <f>I156*1.1%</f>
        <v>660.00000000000011</v>
      </c>
      <c r="O156" s="35">
        <f>I156*3.04%</f>
        <v>1824</v>
      </c>
      <c r="P156" s="36">
        <f>I156*7.09%</f>
        <v>4254</v>
      </c>
      <c r="Q156" s="36">
        <f>+L156+O156</f>
        <v>3546</v>
      </c>
      <c r="R156" s="36">
        <f>SUM(J156+K156+L156+O156)</f>
        <v>7057.68</v>
      </c>
      <c r="S156" s="36">
        <f>SUM(M156+N156+P156)</f>
        <v>9174</v>
      </c>
      <c r="T156" s="36">
        <f>I156-R156</f>
        <v>52942.32</v>
      </c>
      <c r="U156" s="40" t="s">
        <v>349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92"/>
    </row>
    <row r="157" spans="1:860" s="2" customFormat="1" ht="30" customHeight="1" x14ac:dyDescent="0.25">
      <c r="A157" s="38">
        <v>149</v>
      </c>
      <c r="B157" s="22" t="s">
        <v>335</v>
      </c>
      <c r="C157" s="38" t="s">
        <v>278</v>
      </c>
      <c r="D157" s="22" t="s">
        <v>336</v>
      </c>
      <c r="E157" s="22" t="s">
        <v>1</v>
      </c>
      <c r="F157" s="38" t="s">
        <v>261</v>
      </c>
      <c r="G157" s="52" t="s">
        <v>262</v>
      </c>
      <c r="H157" s="52" t="s">
        <v>262</v>
      </c>
      <c r="I157" s="36">
        <v>80000</v>
      </c>
      <c r="J157" s="36">
        <v>7400.87</v>
      </c>
      <c r="K157" s="36">
        <v>25</v>
      </c>
      <c r="L157" s="35">
        <f t="shared" si="173"/>
        <v>2296</v>
      </c>
      <c r="M157" s="36">
        <f t="shared" si="165"/>
        <v>5679.9999999999991</v>
      </c>
      <c r="N157" s="36">
        <f t="shared" si="166"/>
        <v>880.00000000000011</v>
      </c>
      <c r="O157" s="35">
        <f t="shared" si="167"/>
        <v>2432</v>
      </c>
      <c r="P157" s="36">
        <f t="shared" si="168"/>
        <v>5672</v>
      </c>
      <c r="Q157" s="36">
        <f t="shared" si="169"/>
        <v>4728</v>
      </c>
      <c r="R157" s="36">
        <f t="shared" si="170"/>
        <v>12153.869999999999</v>
      </c>
      <c r="S157" s="36">
        <f t="shared" si="171"/>
        <v>12232</v>
      </c>
      <c r="T157" s="36">
        <f t="shared" si="172"/>
        <v>67846.13</v>
      </c>
      <c r="U157" s="40" t="s">
        <v>349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92"/>
    </row>
    <row r="158" spans="1:860" s="2" customFormat="1" ht="30" customHeight="1" x14ac:dyDescent="0.25">
      <c r="A158" s="38">
        <v>150</v>
      </c>
      <c r="B158" s="22" t="s">
        <v>236</v>
      </c>
      <c r="C158" s="38" t="s">
        <v>278</v>
      </c>
      <c r="D158" s="22" t="s">
        <v>336</v>
      </c>
      <c r="E158" s="22" t="s">
        <v>237</v>
      </c>
      <c r="F158" s="38" t="s">
        <v>261</v>
      </c>
      <c r="G158" s="52" t="s">
        <v>262</v>
      </c>
      <c r="H158" s="52" t="s">
        <v>262</v>
      </c>
      <c r="I158" s="36">
        <v>90000</v>
      </c>
      <c r="J158" s="36">
        <v>19506.240000000002</v>
      </c>
      <c r="K158" s="36">
        <v>25</v>
      </c>
      <c r="L158" s="35">
        <f>I158*2.87%</f>
        <v>2583</v>
      </c>
      <c r="M158" s="36">
        <f>I158*7.1%</f>
        <v>6389.9999999999991</v>
      </c>
      <c r="N158" s="36">
        <f>I158*1.1%</f>
        <v>990.00000000000011</v>
      </c>
      <c r="O158" s="35">
        <f>I158*3.04%</f>
        <v>2736</v>
      </c>
      <c r="P158" s="36">
        <f>I158*7.09%</f>
        <v>6381</v>
      </c>
      <c r="Q158" s="36">
        <f>+L158+O158</f>
        <v>5319</v>
      </c>
      <c r="R158" s="36">
        <f>SUM(J158+K158+L158+O158)</f>
        <v>24850.240000000002</v>
      </c>
      <c r="S158" s="36">
        <f>SUM(M158+N158+P158)</f>
        <v>13761</v>
      </c>
      <c r="T158" s="36">
        <f>I158-R158</f>
        <v>65149.759999999995</v>
      </c>
      <c r="U158" s="40" t="s">
        <v>349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92"/>
    </row>
    <row r="159" spans="1:860" s="2" customFormat="1" ht="30" customHeight="1" x14ac:dyDescent="0.25">
      <c r="A159" s="38">
        <v>151</v>
      </c>
      <c r="B159" s="22" t="s">
        <v>153</v>
      </c>
      <c r="C159" s="38" t="s">
        <v>278</v>
      </c>
      <c r="D159" s="22" t="s">
        <v>154</v>
      </c>
      <c r="E159" s="22" t="s">
        <v>96</v>
      </c>
      <c r="F159" s="38" t="s">
        <v>261</v>
      </c>
      <c r="G159" s="52" t="s">
        <v>262</v>
      </c>
      <c r="H159" s="52" t="s">
        <v>262</v>
      </c>
      <c r="I159" s="36">
        <v>42000</v>
      </c>
      <c r="J159" s="36">
        <v>724.92</v>
      </c>
      <c r="K159" s="36">
        <v>25</v>
      </c>
      <c r="L159" s="35">
        <f t="shared" si="96"/>
        <v>1205.4000000000001</v>
      </c>
      <c r="M159" s="36">
        <f t="shared" si="165"/>
        <v>2981.9999999999995</v>
      </c>
      <c r="N159" s="36">
        <f t="shared" si="166"/>
        <v>462.00000000000006</v>
      </c>
      <c r="O159" s="35">
        <f t="shared" si="167"/>
        <v>1276.8</v>
      </c>
      <c r="P159" s="36">
        <f t="shared" si="168"/>
        <v>2977.8</v>
      </c>
      <c r="Q159" s="36">
        <f t="shared" si="169"/>
        <v>2482.1999999999998</v>
      </c>
      <c r="R159" s="36">
        <f t="shared" si="170"/>
        <v>3232.12</v>
      </c>
      <c r="S159" s="36">
        <f t="shared" si="171"/>
        <v>6421.7999999999993</v>
      </c>
      <c r="T159" s="36">
        <f t="shared" si="172"/>
        <v>38767.879999999997</v>
      </c>
      <c r="U159" s="40" t="s">
        <v>349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92"/>
    </row>
    <row r="160" spans="1:860" s="2" customFormat="1" ht="30" customHeight="1" x14ac:dyDescent="0.25">
      <c r="A160" s="38">
        <v>152</v>
      </c>
      <c r="B160" s="22" t="s">
        <v>248</v>
      </c>
      <c r="C160" s="38" t="s">
        <v>278</v>
      </c>
      <c r="D160" s="22" t="s">
        <v>249</v>
      </c>
      <c r="E160" s="22" t="s">
        <v>1</v>
      </c>
      <c r="F160" s="38" t="s">
        <v>261</v>
      </c>
      <c r="G160" s="52" t="s">
        <v>262</v>
      </c>
      <c r="H160" s="52" t="s">
        <v>262</v>
      </c>
      <c r="I160" s="36">
        <v>50000</v>
      </c>
      <c r="J160" s="36">
        <v>1854</v>
      </c>
      <c r="K160" s="36">
        <v>25</v>
      </c>
      <c r="L160" s="35">
        <f t="shared" si="96"/>
        <v>1435</v>
      </c>
      <c r="M160" s="36">
        <f t="shared" ref="M160:M172" si="174">I160*7.1%</f>
        <v>3549.9999999999995</v>
      </c>
      <c r="N160" s="36">
        <f t="shared" ref="N160:N172" si="175">I160*1.1%</f>
        <v>550</v>
      </c>
      <c r="O160" s="35">
        <f t="shared" ref="O160:O172" si="176">I160*3.04%</f>
        <v>1520</v>
      </c>
      <c r="P160" s="36">
        <f t="shared" ref="P160:P172" si="177">I160*7.09%</f>
        <v>3545.0000000000005</v>
      </c>
      <c r="Q160" s="36">
        <f t="shared" ref="Q160:Q172" si="178">+L160+O160</f>
        <v>2955</v>
      </c>
      <c r="R160" s="36">
        <f t="shared" ref="R160:R172" si="179">SUM(J160+K160+L160+O160)</f>
        <v>4834</v>
      </c>
      <c r="S160" s="36">
        <f t="shared" ref="S160:S172" si="180">SUM(M160+N160+P160)</f>
        <v>7645</v>
      </c>
      <c r="T160" s="36">
        <f t="shared" ref="T160:T172" si="181">I160-R160</f>
        <v>45166</v>
      </c>
      <c r="U160" s="40" t="s">
        <v>349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92"/>
    </row>
    <row r="161" spans="1:860" s="2" customFormat="1" ht="30" customHeight="1" x14ac:dyDescent="0.25">
      <c r="A161" s="38">
        <v>153</v>
      </c>
      <c r="B161" s="22" t="s">
        <v>314</v>
      </c>
      <c r="C161" s="38" t="s">
        <v>278</v>
      </c>
      <c r="D161" s="22" t="s">
        <v>249</v>
      </c>
      <c r="E161" s="22" t="s">
        <v>71</v>
      </c>
      <c r="F161" s="38" t="s">
        <v>261</v>
      </c>
      <c r="G161" s="52" t="s">
        <v>262</v>
      </c>
      <c r="H161" s="52" t="s">
        <v>262</v>
      </c>
      <c r="I161" s="36">
        <v>45000</v>
      </c>
      <c r="J161" s="36">
        <v>1148.33</v>
      </c>
      <c r="K161" s="36">
        <v>25</v>
      </c>
      <c r="L161" s="35">
        <f t="shared" si="96"/>
        <v>1291.5</v>
      </c>
      <c r="M161" s="36">
        <f>I161*7.1%</f>
        <v>3194.9999999999995</v>
      </c>
      <c r="N161" s="36">
        <f>I161*1.1%</f>
        <v>495.00000000000006</v>
      </c>
      <c r="O161" s="35">
        <f>I161*3.04%</f>
        <v>1368</v>
      </c>
      <c r="P161" s="36">
        <f>I161*7.09%</f>
        <v>3190.5</v>
      </c>
      <c r="Q161" s="36">
        <f>+L161+O161</f>
        <v>2659.5</v>
      </c>
      <c r="R161" s="36">
        <f>SUM(J161+K161+L161+O161)</f>
        <v>3832.83</v>
      </c>
      <c r="S161" s="36">
        <f>SUM(M161+N161+P161)</f>
        <v>6880.5</v>
      </c>
      <c r="T161" s="36">
        <f>I161-R161</f>
        <v>41167.17</v>
      </c>
      <c r="U161" s="40" t="s">
        <v>349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92"/>
    </row>
    <row r="162" spans="1:860" s="29" customFormat="1" ht="30" customHeight="1" x14ac:dyDescent="0.25">
      <c r="A162" s="38">
        <v>154</v>
      </c>
      <c r="B162" s="22" t="s">
        <v>408</v>
      </c>
      <c r="C162" s="38" t="s">
        <v>278</v>
      </c>
      <c r="D162" s="22" t="s">
        <v>409</v>
      </c>
      <c r="E162" s="22" t="s">
        <v>99</v>
      </c>
      <c r="F162" s="38" t="s">
        <v>261</v>
      </c>
      <c r="G162" s="52" t="s">
        <v>262</v>
      </c>
      <c r="H162" s="52" t="s">
        <v>262</v>
      </c>
      <c r="I162" s="36">
        <v>40000</v>
      </c>
      <c r="J162" s="36">
        <v>885.3</v>
      </c>
      <c r="K162" s="36">
        <v>25</v>
      </c>
      <c r="L162" s="35">
        <f t="shared" si="96"/>
        <v>1148</v>
      </c>
      <c r="M162" s="36">
        <f>I162*7.1%</f>
        <v>2839.9999999999995</v>
      </c>
      <c r="N162" s="36">
        <f>I162*1.1%</f>
        <v>440.00000000000006</v>
      </c>
      <c r="O162" s="35">
        <f>I162*3.04%</f>
        <v>1216</v>
      </c>
      <c r="P162" s="36">
        <f>I162*7.09%</f>
        <v>2836</v>
      </c>
      <c r="Q162" s="36">
        <f>+L162+O162</f>
        <v>2364</v>
      </c>
      <c r="R162" s="36">
        <f>SUM(J162+K162+L162+O162)</f>
        <v>3274.3</v>
      </c>
      <c r="S162" s="36">
        <f>SUM(M162+N162+P162)</f>
        <v>6116</v>
      </c>
      <c r="T162" s="36">
        <f>I162-R162</f>
        <v>36725.699999999997</v>
      </c>
      <c r="U162" s="40" t="s">
        <v>349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92"/>
    </row>
    <row r="163" spans="1:860" s="2" customFormat="1" ht="30" customHeight="1" x14ac:dyDescent="0.25">
      <c r="A163" s="38">
        <v>155</v>
      </c>
      <c r="B163" s="22" t="s">
        <v>102</v>
      </c>
      <c r="C163" s="38" t="s">
        <v>278</v>
      </c>
      <c r="D163" s="22" t="s">
        <v>101</v>
      </c>
      <c r="E163" s="22" t="s">
        <v>1</v>
      </c>
      <c r="F163" s="38" t="s">
        <v>261</v>
      </c>
      <c r="G163" s="52" t="s">
        <v>262</v>
      </c>
      <c r="H163" s="52" t="s">
        <v>262</v>
      </c>
      <c r="I163" s="36">
        <v>50000</v>
      </c>
      <c r="J163" s="36">
        <v>1854</v>
      </c>
      <c r="K163" s="36">
        <v>25</v>
      </c>
      <c r="L163" s="35">
        <f t="shared" si="96"/>
        <v>1435</v>
      </c>
      <c r="M163" s="36">
        <f t="shared" si="174"/>
        <v>3549.9999999999995</v>
      </c>
      <c r="N163" s="36">
        <f t="shared" si="175"/>
        <v>550</v>
      </c>
      <c r="O163" s="35">
        <f t="shared" si="176"/>
        <v>1520</v>
      </c>
      <c r="P163" s="36">
        <f t="shared" si="177"/>
        <v>3545.0000000000005</v>
      </c>
      <c r="Q163" s="36">
        <f t="shared" si="178"/>
        <v>2955</v>
      </c>
      <c r="R163" s="36">
        <f t="shared" si="179"/>
        <v>4834</v>
      </c>
      <c r="S163" s="36">
        <f t="shared" si="180"/>
        <v>7645</v>
      </c>
      <c r="T163" s="36">
        <f t="shared" si="181"/>
        <v>45166</v>
      </c>
      <c r="U163" s="40" t="s">
        <v>349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92"/>
    </row>
    <row r="164" spans="1:860" s="2" customFormat="1" ht="30" customHeight="1" x14ac:dyDescent="0.25">
      <c r="A164" s="38">
        <v>156</v>
      </c>
      <c r="B164" s="22" t="s">
        <v>295</v>
      </c>
      <c r="C164" s="38" t="s">
        <v>278</v>
      </c>
      <c r="D164" s="22" t="s">
        <v>101</v>
      </c>
      <c r="E164" s="22" t="s">
        <v>96</v>
      </c>
      <c r="F164" s="38" t="s">
        <v>261</v>
      </c>
      <c r="G164" s="52" t="s">
        <v>262</v>
      </c>
      <c r="H164" s="52" t="s">
        <v>262</v>
      </c>
      <c r="I164" s="36">
        <v>42000</v>
      </c>
      <c r="J164" s="36">
        <v>1449.84</v>
      </c>
      <c r="K164" s="36">
        <v>25</v>
      </c>
      <c r="L164" s="35">
        <f t="shared" si="96"/>
        <v>1205.4000000000001</v>
      </c>
      <c r="M164" s="36">
        <f t="shared" si="174"/>
        <v>2981.9999999999995</v>
      </c>
      <c r="N164" s="36">
        <f t="shared" si="175"/>
        <v>462.00000000000006</v>
      </c>
      <c r="O164" s="35">
        <f t="shared" si="176"/>
        <v>1276.8</v>
      </c>
      <c r="P164" s="36">
        <f t="shared" si="177"/>
        <v>2977.8</v>
      </c>
      <c r="Q164" s="36">
        <f t="shared" si="178"/>
        <v>2482.1999999999998</v>
      </c>
      <c r="R164" s="36">
        <f t="shared" si="179"/>
        <v>3957.04</v>
      </c>
      <c r="S164" s="36">
        <f t="shared" si="180"/>
        <v>6421.7999999999993</v>
      </c>
      <c r="T164" s="36">
        <f t="shared" si="181"/>
        <v>38042.959999999999</v>
      </c>
      <c r="U164" s="40" t="s">
        <v>349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92"/>
    </row>
    <row r="165" spans="1:860" s="2" customFormat="1" ht="30" customHeight="1" x14ac:dyDescent="0.25">
      <c r="A165" s="38">
        <v>157</v>
      </c>
      <c r="B165" s="22" t="s">
        <v>211</v>
      </c>
      <c r="C165" s="38" t="s">
        <v>278</v>
      </c>
      <c r="D165" s="22" t="s">
        <v>286</v>
      </c>
      <c r="E165" s="22" t="s">
        <v>96</v>
      </c>
      <c r="F165" s="38" t="s">
        <v>261</v>
      </c>
      <c r="G165" s="52" t="s">
        <v>262</v>
      </c>
      <c r="H165" s="52" t="s">
        <v>262</v>
      </c>
      <c r="I165" s="36">
        <v>42000</v>
      </c>
      <c r="J165" s="36">
        <v>724.92</v>
      </c>
      <c r="K165" s="36">
        <v>25</v>
      </c>
      <c r="L165" s="35">
        <f t="shared" si="96"/>
        <v>1205.4000000000001</v>
      </c>
      <c r="M165" s="36">
        <f t="shared" si="174"/>
        <v>2981.9999999999995</v>
      </c>
      <c r="N165" s="36">
        <f t="shared" si="175"/>
        <v>462.00000000000006</v>
      </c>
      <c r="O165" s="35">
        <f t="shared" si="176"/>
        <v>1276.8</v>
      </c>
      <c r="P165" s="36">
        <f t="shared" si="177"/>
        <v>2977.8</v>
      </c>
      <c r="Q165" s="36">
        <f t="shared" si="178"/>
        <v>2482.1999999999998</v>
      </c>
      <c r="R165" s="36">
        <f t="shared" si="179"/>
        <v>3232.12</v>
      </c>
      <c r="S165" s="36">
        <f t="shared" si="180"/>
        <v>6421.7999999999993</v>
      </c>
      <c r="T165" s="36">
        <f t="shared" si="181"/>
        <v>38767.879999999997</v>
      </c>
      <c r="U165" s="40" t="s">
        <v>349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92"/>
    </row>
    <row r="166" spans="1:860" s="2" customFormat="1" ht="30" customHeight="1" x14ac:dyDescent="0.25">
      <c r="A166" s="38">
        <v>158</v>
      </c>
      <c r="B166" s="22" t="s">
        <v>104</v>
      </c>
      <c r="C166" s="38" t="s">
        <v>278</v>
      </c>
      <c r="D166" s="22" t="s">
        <v>103</v>
      </c>
      <c r="E166" s="22" t="s">
        <v>99</v>
      </c>
      <c r="F166" s="38" t="s">
        <v>261</v>
      </c>
      <c r="G166" s="52" t="s">
        <v>262</v>
      </c>
      <c r="H166" s="52" t="s">
        <v>262</v>
      </c>
      <c r="I166" s="36">
        <v>45000</v>
      </c>
      <c r="J166" s="36">
        <v>1148.33</v>
      </c>
      <c r="K166" s="36">
        <v>25</v>
      </c>
      <c r="L166" s="35">
        <f t="shared" si="96"/>
        <v>1291.5</v>
      </c>
      <c r="M166" s="36">
        <f t="shared" si="174"/>
        <v>3194.9999999999995</v>
      </c>
      <c r="N166" s="36">
        <f t="shared" si="175"/>
        <v>495.00000000000006</v>
      </c>
      <c r="O166" s="35">
        <f t="shared" si="176"/>
        <v>1368</v>
      </c>
      <c r="P166" s="36">
        <f t="shared" si="177"/>
        <v>3190.5</v>
      </c>
      <c r="Q166" s="36">
        <f t="shared" si="178"/>
        <v>2659.5</v>
      </c>
      <c r="R166" s="36">
        <f t="shared" si="179"/>
        <v>3832.83</v>
      </c>
      <c r="S166" s="36">
        <f t="shared" si="180"/>
        <v>6880.5</v>
      </c>
      <c r="T166" s="36">
        <f t="shared" si="181"/>
        <v>41167.17</v>
      </c>
      <c r="U166" s="40" t="s">
        <v>349</v>
      </c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  <c r="PO166" s="1"/>
      <c r="PP166" s="1"/>
      <c r="PQ166" s="1"/>
      <c r="PR166" s="1"/>
      <c r="PS166" s="1"/>
      <c r="PT166" s="1"/>
      <c r="PU166" s="1"/>
      <c r="PV166" s="1"/>
      <c r="PW166" s="1"/>
      <c r="PX166" s="1"/>
      <c r="PY166" s="1"/>
      <c r="PZ166" s="1"/>
      <c r="QA166" s="1"/>
      <c r="QB166" s="1"/>
      <c r="QC166" s="1"/>
      <c r="QD166" s="1"/>
      <c r="QE166" s="1"/>
      <c r="QF166" s="1"/>
      <c r="QG166" s="1"/>
      <c r="QH166" s="1"/>
      <c r="QI166" s="1"/>
      <c r="QJ166" s="1"/>
      <c r="QK166" s="1"/>
      <c r="QL166" s="1"/>
      <c r="QM166" s="1"/>
      <c r="QN166" s="1"/>
      <c r="QO166" s="1"/>
      <c r="QP166" s="1"/>
      <c r="QQ166" s="1"/>
      <c r="QR166" s="1"/>
      <c r="QS166" s="1"/>
      <c r="QT166" s="1"/>
      <c r="QU166" s="1"/>
      <c r="QV166" s="1"/>
      <c r="QW166" s="1"/>
      <c r="QX166" s="1"/>
      <c r="QY166" s="1"/>
      <c r="QZ166" s="1"/>
      <c r="RA166" s="1"/>
      <c r="RB166" s="1"/>
      <c r="RC166" s="1"/>
      <c r="RD166" s="1"/>
      <c r="RE166" s="1"/>
      <c r="RF166" s="1"/>
      <c r="RG166" s="1"/>
      <c r="RH166" s="1"/>
      <c r="RI166" s="1"/>
      <c r="RJ166" s="1"/>
      <c r="RK166" s="1"/>
      <c r="RL166" s="1"/>
      <c r="RM166" s="1"/>
      <c r="RN166" s="1"/>
      <c r="RO166" s="1"/>
      <c r="RP166" s="1"/>
      <c r="RQ166" s="1"/>
      <c r="RR166" s="1"/>
      <c r="RS166" s="1"/>
      <c r="RT166" s="1"/>
      <c r="RU166" s="1"/>
      <c r="RV166" s="1"/>
      <c r="RW166" s="1"/>
      <c r="RX166" s="1"/>
      <c r="RY166" s="1"/>
      <c r="RZ166" s="1"/>
      <c r="SA166" s="1"/>
      <c r="SB166" s="1"/>
      <c r="SC166" s="1"/>
      <c r="SD166" s="1"/>
      <c r="SE166" s="1"/>
      <c r="SF166" s="1"/>
      <c r="SG166" s="1"/>
      <c r="SH166" s="1"/>
      <c r="SI166" s="1"/>
      <c r="SJ166" s="1"/>
      <c r="SK166" s="1"/>
      <c r="SL166" s="1"/>
      <c r="SM166" s="1"/>
      <c r="SN166" s="1"/>
      <c r="SO166" s="1"/>
      <c r="SP166" s="1"/>
      <c r="SQ166" s="1"/>
      <c r="SR166" s="1"/>
      <c r="SS166" s="1"/>
      <c r="ST166" s="1"/>
      <c r="SU166" s="1"/>
      <c r="SV166" s="1"/>
      <c r="SW166" s="1"/>
      <c r="SX166" s="1"/>
      <c r="SY166" s="1"/>
      <c r="SZ166" s="1"/>
      <c r="TA166" s="1"/>
      <c r="TB166" s="1"/>
      <c r="TC166" s="1"/>
      <c r="TD166" s="1"/>
      <c r="TE166" s="1"/>
      <c r="TF166" s="1"/>
      <c r="TG166" s="1"/>
      <c r="TH166" s="1"/>
      <c r="TI166" s="1"/>
      <c r="TJ166" s="1"/>
      <c r="TK166" s="1"/>
      <c r="TL166" s="1"/>
      <c r="TM166" s="1"/>
      <c r="TN166" s="1"/>
      <c r="TO166" s="1"/>
      <c r="TP166" s="1"/>
      <c r="TQ166" s="1"/>
      <c r="TR166" s="1"/>
      <c r="TS166" s="1"/>
      <c r="TT166" s="1"/>
      <c r="TU166" s="1"/>
      <c r="TV166" s="1"/>
      <c r="TW166" s="1"/>
      <c r="TX166" s="1"/>
      <c r="TY166" s="1"/>
      <c r="TZ166" s="1"/>
      <c r="UA166" s="1"/>
      <c r="UB166" s="1"/>
      <c r="UC166" s="1"/>
      <c r="UD166" s="1"/>
      <c r="UE166" s="1"/>
      <c r="UF166" s="1"/>
      <c r="UG166" s="1"/>
      <c r="UH166" s="1"/>
      <c r="UI166" s="1"/>
      <c r="UJ166" s="1"/>
      <c r="UK166" s="1"/>
      <c r="UL166" s="1"/>
      <c r="UM166" s="1"/>
      <c r="UN166" s="1"/>
      <c r="UO166" s="1"/>
      <c r="UP166" s="1"/>
      <c r="UQ166" s="1"/>
      <c r="UR166" s="1"/>
      <c r="US166" s="1"/>
      <c r="UT166" s="1"/>
      <c r="UU166" s="1"/>
      <c r="UV166" s="1"/>
      <c r="UW166" s="1"/>
      <c r="UX166" s="1"/>
      <c r="UY166" s="1"/>
      <c r="UZ166" s="1"/>
      <c r="VA166" s="1"/>
      <c r="VB166" s="1"/>
      <c r="VC166" s="1"/>
      <c r="VD166" s="1"/>
      <c r="VE166" s="1"/>
      <c r="VF166" s="1"/>
      <c r="VG166" s="1"/>
      <c r="VH166" s="1"/>
      <c r="VI166" s="1"/>
      <c r="VJ166" s="1"/>
      <c r="VK166" s="1"/>
      <c r="VL166" s="1"/>
      <c r="VM166" s="1"/>
      <c r="VN166" s="1"/>
      <c r="VO166" s="1"/>
      <c r="VP166" s="1"/>
      <c r="VQ166" s="1"/>
      <c r="VR166" s="1"/>
      <c r="VS166" s="1"/>
      <c r="VT166" s="1"/>
      <c r="VU166" s="1"/>
      <c r="VV166" s="1"/>
      <c r="VW166" s="1"/>
      <c r="VX166" s="1"/>
      <c r="VY166" s="1"/>
      <c r="VZ166" s="1"/>
      <c r="WA166" s="1"/>
      <c r="WB166" s="1"/>
      <c r="WC166" s="1"/>
      <c r="WD166" s="1"/>
      <c r="WE166" s="1"/>
      <c r="WF166" s="1"/>
      <c r="WG166" s="1"/>
      <c r="WH166" s="1"/>
      <c r="WI166" s="1"/>
      <c r="WJ166" s="1"/>
      <c r="WK166" s="1"/>
      <c r="WL166" s="1"/>
      <c r="WM166" s="1"/>
      <c r="WN166" s="1"/>
      <c r="WO166" s="1"/>
      <c r="WP166" s="1"/>
      <c r="WQ166" s="1"/>
      <c r="WR166" s="1"/>
      <c r="WS166" s="1"/>
      <c r="WT166" s="1"/>
      <c r="WU166" s="1"/>
      <c r="WV166" s="1"/>
      <c r="WW166" s="1"/>
      <c r="WX166" s="1"/>
      <c r="WY166" s="1"/>
      <c r="WZ166" s="1"/>
      <c r="XA166" s="1"/>
      <c r="XB166" s="1"/>
      <c r="XC166" s="1"/>
      <c r="XD166" s="1"/>
      <c r="XE166" s="1"/>
      <c r="XF166" s="1"/>
      <c r="XG166" s="1"/>
      <c r="XH166" s="1"/>
      <c r="XI166" s="1"/>
      <c r="XJ166" s="1"/>
      <c r="XK166" s="1"/>
      <c r="XL166" s="1"/>
      <c r="XM166" s="1"/>
      <c r="XN166" s="1"/>
      <c r="XO166" s="1"/>
      <c r="XP166" s="1"/>
      <c r="XQ166" s="1"/>
      <c r="XR166" s="1"/>
      <c r="XS166" s="1"/>
      <c r="XT166" s="1"/>
      <c r="XU166" s="1"/>
      <c r="XV166" s="1"/>
      <c r="XW166" s="1"/>
      <c r="XX166" s="1"/>
      <c r="XY166" s="1"/>
      <c r="XZ166" s="1"/>
      <c r="YA166" s="1"/>
      <c r="YB166" s="1"/>
      <c r="YC166" s="1"/>
      <c r="YD166" s="1"/>
      <c r="YE166" s="1"/>
      <c r="YF166" s="1"/>
      <c r="YG166" s="1"/>
      <c r="YH166" s="1"/>
      <c r="YI166" s="1"/>
      <c r="YJ166" s="1"/>
      <c r="YK166" s="1"/>
      <c r="YL166" s="1"/>
      <c r="YM166" s="1"/>
      <c r="YN166" s="1"/>
      <c r="YO166" s="1"/>
      <c r="YP166" s="1"/>
      <c r="YQ166" s="1"/>
      <c r="YR166" s="1"/>
      <c r="YS166" s="1"/>
      <c r="YT166" s="1"/>
      <c r="YU166" s="1"/>
      <c r="YV166" s="1"/>
      <c r="YW166" s="1"/>
      <c r="YX166" s="1"/>
      <c r="YY166" s="1"/>
      <c r="YZ166" s="1"/>
      <c r="ZA166" s="1"/>
      <c r="ZB166" s="1"/>
      <c r="ZC166" s="1"/>
      <c r="ZD166" s="1"/>
      <c r="ZE166" s="1"/>
      <c r="ZF166" s="1"/>
      <c r="ZG166" s="1"/>
      <c r="ZH166" s="1"/>
      <c r="ZI166" s="1"/>
      <c r="ZJ166" s="1"/>
      <c r="ZK166" s="1"/>
      <c r="ZL166" s="1"/>
      <c r="ZM166" s="1"/>
      <c r="ZN166" s="1"/>
      <c r="ZO166" s="1"/>
      <c r="ZP166" s="1"/>
      <c r="ZQ166" s="1"/>
      <c r="ZR166" s="1"/>
      <c r="ZS166" s="1"/>
      <c r="ZT166" s="1"/>
      <c r="ZU166" s="1"/>
      <c r="ZV166" s="1"/>
      <c r="ZW166" s="1"/>
      <c r="ZX166" s="1"/>
      <c r="ZY166" s="1"/>
      <c r="ZZ166" s="1"/>
      <c r="AAA166" s="1"/>
      <c r="AAB166" s="1"/>
      <c r="AAC166" s="1"/>
      <c r="AAD166" s="1"/>
      <c r="AAE166" s="1"/>
      <c r="AAF166" s="1"/>
      <c r="AAG166" s="1"/>
      <c r="AAH166" s="1"/>
      <c r="AAI166" s="1"/>
      <c r="AAJ166" s="1"/>
      <c r="AAK166" s="1"/>
      <c r="AAL166" s="1"/>
      <c r="AAM166" s="1"/>
      <c r="AAN166" s="1"/>
      <c r="AAO166" s="1"/>
      <c r="AAP166" s="1"/>
      <c r="AAQ166" s="1"/>
      <c r="AAR166" s="1"/>
      <c r="AAS166" s="1"/>
      <c r="AAT166" s="1"/>
      <c r="AAU166" s="1"/>
      <c r="AAV166" s="1"/>
      <c r="AAW166" s="1"/>
      <c r="AAX166" s="1"/>
      <c r="AAY166" s="1"/>
      <c r="AAZ166" s="1"/>
      <c r="ABA166" s="1"/>
      <c r="ABB166" s="1"/>
      <c r="ABC166" s="1"/>
      <c r="ABD166" s="1"/>
      <c r="ABE166" s="1"/>
      <c r="ABF166" s="1"/>
      <c r="ABG166" s="1"/>
      <c r="ABH166" s="1"/>
      <c r="ABI166" s="1"/>
      <c r="ABJ166" s="1"/>
      <c r="ABK166" s="1"/>
      <c r="ABL166" s="1"/>
      <c r="ABM166" s="1"/>
      <c r="ABN166" s="1"/>
      <c r="ABO166" s="1"/>
      <c r="ABP166" s="1"/>
      <c r="ABQ166" s="1"/>
      <c r="ABR166" s="1"/>
      <c r="ABS166" s="1"/>
      <c r="ABT166" s="1"/>
      <c r="ABU166" s="1"/>
      <c r="ABV166" s="1"/>
      <c r="ABW166" s="1"/>
      <c r="ABX166" s="1"/>
      <c r="ABY166" s="1"/>
      <c r="ABZ166" s="1"/>
      <c r="ACA166" s="1"/>
      <c r="ACB166" s="1"/>
      <c r="ACC166" s="1"/>
      <c r="ACD166" s="1"/>
      <c r="ACE166" s="1"/>
      <c r="ACF166" s="1"/>
      <c r="ACG166" s="1"/>
      <c r="ACH166" s="1"/>
      <c r="ACI166" s="1"/>
      <c r="ACJ166" s="1"/>
      <c r="ACK166" s="1"/>
      <c r="ACL166" s="1"/>
      <c r="ACM166" s="1"/>
      <c r="ACN166" s="1"/>
      <c r="ACO166" s="1"/>
      <c r="ACP166" s="1"/>
      <c r="ACQ166" s="1"/>
      <c r="ACR166" s="1"/>
      <c r="ACS166" s="1"/>
      <c r="ACT166" s="1"/>
      <c r="ACU166" s="1"/>
      <c r="ACV166" s="1"/>
      <c r="ACW166" s="1"/>
      <c r="ACX166" s="1"/>
      <c r="ACY166" s="1"/>
      <c r="ACZ166" s="1"/>
      <c r="ADA166" s="1"/>
      <c r="ADB166" s="1"/>
      <c r="ADC166" s="1"/>
      <c r="ADD166" s="1"/>
      <c r="ADE166" s="1"/>
      <c r="ADF166" s="1"/>
      <c r="ADG166" s="1"/>
      <c r="ADH166" s="1"/>
      <c r="ADI166" s="1"/>
      <c r="ADJ166" s="1"/>
      <c r="ADK166" s="1"/>
      <c r="ADL166" s="1"/>
      <c r="ADM166" s="1"/>
      <c r="ADN166" s="1"/>
      <c r="ADO166" s="1"/>
      <c r="ADP166" s="1"/>
      <c r="ADQ166" s="1"/>
      <c r="ADR166" s="1"/>
      <c r="ADS166" s="1"/>
      <c r="ADT166" s="1"/>
      <c r="ADU166" s="1"/>
      <c r="ADV166" s="1"/>
      <c r="ADW166" s="1"/>
      <c r="ADX166" s="1"/>
      <c r="ADY166" s="1"/>
      <c r="ADZ166" s="1"/>
      <c r="AEA166" s="1"/>
      <c r="AEB166" s="1"/>
      <c r="AEC166" s="1"/>
      <c r="AED166" s="1"/>
      <c r="AEE166" s="1"/>
      <c r="AEF166" s="1"/>
      <c r="AEG166" s="1"/>
      <c r="AEH166" s="1"/>
      <c r="AEI166" s="1"/>
      <c r="AEJ166" s="1"/>
      <c r="AEK166" s="1"/>
      <c r="AEL166" s="1"/>
      <c r="AEM166" s="1"/>
      <c r="AEN166" s="1"/>
      <c r="AEO166" s="1"/>
      <c r="AEP166" s="1"/>
      <c r="AEQ166" s="1"/>
      <c r="AER166" s="1"/>
      <c r="AES166" s="1"/>
      <c r="AET166" s="1"/>
      <c r="AEU166" s="1"/>
      <c r="AEV166" s="1"/>
      <c r="AEW166" s="1"/>
      <c r="AEX166" s="1"/>
      <c r="AEY166" s="1"/>
      <c r="AEZ166" s="1"/>
      <c r="AFA166" s="1"/>
      <c r="AFB166" s="1"/>
      <c r="AFC166" s="1"/>
      <c r="AFD166" s="1"/>
      <c r="AFE166" s="1"/>
      <c r="AFF166" s="1"/>
      <c r="AFG166" s="1"/>
      <c r="AFH166" s="1"/>
      <c r="AFI166" s="1"/>
      <c r="AFJ166" s="1"/>
      <c r="AFK166" s="1"/>
      <c r="AFL166" s="1"/>
      <c r="AFM166" s="1"/>
      <c r="AFN166" s="1"/>
      <c r="AFO166" s="1"/>
      <c r="AFP166" s="1"/>
      <c r="AFQ166" s="1"/>
      <c r="AFR166" s="1"/>
      <c r="AFS166" s="1"/>
      <c r="AFT166" s="1"/>
      <c r="AFU166" s="1"/>
      <c r="AFV166" s="1"/>
      <c r="AFW166" s="1"/>
      <c r="AFX166" s="1"/>
      <c r="AFY166" s="1"/>
      <c r="AFZ166" s="1"/>
      <c r="AGA166" s="1"/>
      <c r="AGB166" s="92"/>
    </row>
    <row r="167" spans="1:860" s="2" customFormat="1" ht="30" customHeight="1" x14ac:dyDescent="0.25">
      <c r="A167" s="38">
        <v>159</v>
      </c>
      <c r="B167" s="22" t="s">
        <v>426</v>
      </c>
      <c r="C167" s="38" t="s">
        <v>279</v>
      </c>
      <c r="D167" s="22" t="s">
        <v>103</v>
      </c>
      <c r="E167" s="22" t="s">
        <v>99</v>
      </c>
      <c r="F167" s="38" t="s">
        <v>261</v>
      </c>
      <c r="G167" s="52" t="s">
        <v>262</v>
      </c>
      <c r="H167" s="52" t="s">
        <v>262</v>
      </c>
      <c r="I167" s="36">
        <v>45000</v>
      </c>
      <c r="J167" s="36">
        <v>2296.66</v>
      </c>
      <c r="K167" s="36">
        <v>25</v>
      </c>
      <c r="L167" s="35">
        <f t="shared" si="96"/>
        <v>1291.5</v>
      </c>
      <c r="M167" s="36">
        <f t="shared" si="174"/>
        <v>3194.9999999999995</v>
      </c>
      <c r="N167" s="36">
        <f t="shared" si="175"/>
        <v>495.00000000000006</v>
      </c>
      <c r="O167" s="35">
        <f t="shared" si="176"/>
        <v>1368</v>
      </c>
      <c r="P167" s="36">
        <f t="shared" si="177"/>
        <v>3190.5</v>
      </c>
      <c r="Q167" s="36">
        <f t="shared" si="178"/>
        <v>2659.5</v>
      </c>
      <c r="R167" s="36">
        <f t="shared" si="179"/>
        <v>4981.16</v>
      </c>
      <c r="S167" s="36">
        <f t="shared" si="180"/>
        <v>6880.5</v>
      </c>
      <c r="T167" s="36">
        <f t="shared" si="181"/>
        <v>40018.839999999997</v>
      </c>
      <c r="U167" s="40" t="s">
        <v>349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92"/>
    </row>
    <row r="168" spans="1:860" s="2" customFormat="1" ht="30" customHeight="1" x14ac:dyDescent="0.25">
      <c r="A168" s="38">
        <v>160</v>
      </c>
      <c r="B168" s="22" t="s">
        <v>250</v>
      </c>
      <c r="C168" s="38" t="s">
        <v>279</v>
      </c>
      <c r="D168" s="22" t="s">
        <v>103</v>
      </c>
      <c r="E168" s="22" t="s">
        <v>96</v>
      </c>
      <c r="F168" s="38" t="s">
        <v>261</v>
      </c>
      <c r="G168" s="52" t="s">
        <v>262</v>
      </c>
      <c r="H168" s="52" t="s">
        <v>262</v>
      </c>
      <c r="I168" s="36">
        <v>42000</v>
      </c>
      <c r="J168" s="36">
        <v>1449.84</v>
      </c>
      <c r="K168" s="36">
        <v>25</v>
      </c>
      <c r="L168" s="35">
        <f t="shared" si="96"/>
        <v>1205.4000000000001</v>
      </c>
      <c r="M168" s="36">
        <f t="shared" si="174"/>
        <v>2981.9999999999995</v>
      </c>
      <c r="N168" s="36">
        <f t="shared" si="175"/>
        <v>462.00000000000006</v>
      </c>
      <c r="O168" s="35">
        <f t="shared" si="176"/>
        <v>1276.8</v>
      </c>
      <c r="P168" s="36">
        <f t="shared" si="177"/>
        <v>2977.8</v>
      </c>
      <c r="Q168" s="36">
        <f t="shared" si="178"/>
        <v>2482.1999999999998</v>
      </c>
      <c r="R168" s="36">
        <f t="shared" si="179"/>
        <v>3957.04</v>
      </c>
      <c r="S168" s="36">
        <f t="shared" si="180"/>
        <v>6421.7999999999993</v>
      </c>
      <c r="T168" s="36">
        <f t="shared" si="181"/>
        <v>38042.959999999999</v>
      </c>
      <c r="U168" s="40" t="s">
        <v>349</v>
      </c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92"/>
    </row>
    <row r="169" spans="1:860" s="2" customFormat="1" ht="30" customHeight="1" x14ac:dyDescent="0.25">
      <c r="A169" s="38">
        <v>161</v>
      </c>
      <c r="B169" s="22" t="s">
        <v>106</v>
      </c>
      <c r="C169" s="38" t="s">
        <v>279</v>
      </c>
      <c r="D169" s="22" t="s">
        <v>105</v>
      </c>
      <c r="E169" s="22" t="s">
        <v>99</v>
      </c>
      <c r="F169" s="38" t="s">
        <v>261</v>
      </c>
      <c r="G169" s="52" t="s">
        <v>262</v>
      </c>
      <c r="H169" s="52" t="s">
        <v>262</v>
      </c>
      <c r="I169" s="36">
        <v>45000</v>
      </c>
      <c r="J169" s="36">
        <v>2296.66</v>
      </c>
      <c r="K169" s="36">
        <v>25</v>
      </c>
      <c r="L169" s="35">
        <f t="shared" si="96"/>
        <v>1291.5</v>
      </c>
      <c r="M169" s="36">
        <f t="shared" si="174"/>
        <v>3194.9999999999995</v>
      </c>
      <c r="N169" s="36">
        <f t="shared" si="175"/>
        <v>495.00000000000006</v>
      </c>
      <c r="O169" s="35">
        <f t="shared" si="176"/>
        <v>1368</v>
      </c>
      <c r="P169" s="36">
        <f t="shared" si="177"/>
        <v>3190.5</v>
      </c>
      <c r="Q169" s="36">
        <f t="shared" si="178"/>
        <v>2659.5</v>
      </c>
      <c r="R169" s="36">
        <f t="shared" si="179"/>
        <v>4981.16</v>
      </c>
      <c r="S169" s="36">
        <f t="shared" si="180"/>
        <v>6880.5</v>
      </c>
      <c r="T169" s="36">
        <f t="shared" si="181"/>
        <v>40018.839999999997</v>
      </c>
      <c r="U169" s="40" t="s">
        <v>349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92"/>
    </row>
    <row r="170" spans="1:860" s="15" customFormat="1" ht="30" customHeight="1" x14ac:dyDescent="0.25">
      <c r="A170" s="38">
        <v>162</v>
      </c>
      <c r="B170" s="22" t="s">
        <v>274</v>
      </c>
      <c r="C170" s="38" t="s">
        <v>279</v>
      </c>
      <c r="D170" s="22" t="s">
        <v>105</v>
      </c>
      <c r="E170" s="22" t="s">
        <v>275</v>
      </c>
      <c r="F170" s="38" t="s">
        <v>261</v>
      </c>
      <c r="G170" s="52" t="s">
        <v>262</v>
      </c>
      <c r="H170" s="52" t="s">
        <v>262</v>
      </c>
      <c r="I170" s="36">
        <v>61000</v>
      </c>
      <c r="J170" s="36">
        <v>7349.72</v>
      </c>
      <c r="K170" s="36">
        <v>25</v>
      </c>
      <c r="L170" s="35">
        <f t="shared" si="96"/>
        <v>1750.7</v>
      </c>
      <c r="M170" s="36">
        <f>I170*7.1%</f>
        <v>4331</v>
      </c>
      <c r="N170" s="36">
        <f>I170*1.1%</f>
        <v>671.00000000000011</v>
      </c>
      <c r="O170" s="35">
        <f>I170*3.04%</f>
        <v>1854.4</v>
      </c>
      <c r="P170" s="36">
        <f>I170*7.09%</f>
        <v>4324.9000000000005</v>
      </c>
      <c r="Q170" s="36">
        <f>+L170+O170</f>
        <v>3605.1000000000004</v>
      </c>
      <c r="R170" s="36">
        <f>SUM(J170+K170+L170+O170)</f>
        <v>10979.82</v>
      </c>
      <c r="S170" s="36">
        <f>SUM(M170+N170+P170)</f>
        <v>9326.9000000000015</v>
      </c>
      <c r="T170" s="36">
        <f>I170-R170</f>
        <v>50020.18</v>
      </c>
      <c r="U170" s="40" t="s">
        <v>349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  <c r="JC170" s="24"/>
      <c r="JD170" s="24"/>
      <c r="JE170" s="24"/>
      <c r="JF170" s="24"/>
      <c r="JG170" s="24"/>
      <c r="JH170" s="24"/>
      <c r="JI170" s="24"/>
      <c r="JJ170" s="24"/>
      <c r="JK170" s="24"/>
      <c r="JL170" s="24"/>
      <c r="JM170" s="24"/>
      <c r="JN170" s="24"/>
      <c r="JO170" s="24"/>
      <c r="JP170" s="24"/>
      <c r="JQ170" s="24"/>
      <c r="JR170" s="24"/>
      <c r="JS170" s="24"/>
      <c r="JT170" s="24"/>
      <c r="JU170" s="24"/>
      <c r="JV170" s="24"/>
      <c r="JW170" s="24"/>
      <c r="JX170" s="24"/>
      <c r="JY170" s="24"/>
      <c r="JZ170" s="24"/>
      <c r="KA170" s="24"/>
      <c r="KB170" s="24"/>
      <c r="KC170" s="24"/>
      <c r="KD170" s="24"/>
      <c r="KE170" s="24"/>
      <c r="KF170" s="24"/>
      <c r="KG170" s="24"/>
      <c r="KH170" s="24"/>
      <c r="KI170" s="24"/>
      <c r="KJ170" s="24"/>
      <c r="KK170" s="24"/>
      <c r="KL170" s="24"/>
      <c r="KM170" s="24"/>
      <c r="KN170" s="24"/>
      <c r="KO170" s="24"/>
      <c r="KP170" s="24"/>
      <c r="KQ170" s="24"/>
      <c r="KR170" s="24"/>
      <c r="KS170" s="24"/>
      <c r="KT170" s="24"/>
      <c r="KU170" s="24"/>
      <c r="KV170" s="24"/>
      <c r="KW170" s="24"/>
      <c r="KX170" s="24"/>
      <c r="KY170" s="24"/>
      <c r="KZ170" s="24"/>
      <c r="LA170" s="24"/>
      <c r="LB170" s="24"/>
      <c r="LC170" s="24"/>
      <c r="LD170" s="24"/>
      <c r="LE170" s="24"/>
      <c r="LF170" s="24"/>
      <c r="LG170" s="24"/>
      <c r="LH170" s="24"/>
      <c r="LI170" s="24"/>
      <c r="LJ170" s="24"/>
      <c r="LK170" s="24"/>
      <c r="LL170" s="24"/>
      <c r="LM170" s="24"/>
      <c r="LN170" s="24"/>
      <c r="LO170" s="24"/>
      <c r="LP170" s="24"/>
      <c r="LQ170" s="24"/>
      <c r="LR170" s="24"/>
      <c r="LS170" s="24"/>
      <c r="LT170" s="24"/>
      <c r="LU170" s="24"/>
      <c r="LV170" s="24"/>
      <c r="LW170" s="24"/>
      <c r="LX170" s="24"/>
      <c r="LY170" s="24"/>
      <c r="LZ170" s="24"/>
      <c r="MA170" s="24"/>
      <c r="MB170" s="24"/>
      <c r="MC170" s="24"/>
      <c r="MD170" s="24"/>
      <c r="ME170" s="24"/>
      <c r="MF170" s="24"/>
      <c r="MG170" s="24"/>
      <c r="MH170" s="24"/>
      <c r="MI170" s="24"/>
      <c r="MJ170" s="24"/>
      <c r="MK170" s="24"/>
      <c r="ML170" s="24"/>
      <c r="MM170" s="24"/>
      <c r="MN170" s="24"/>
      <c r="MO170" s="24"/>
      <c r="MP170" s="24"/>
      <c r="MQ170" s="24"/>
      <c r="MR170" s="24"/>
      <c r="MS170" s="24"/>
      <c r="MT170" s="24"/>
      <c r="MU170" s="24"/>
      <c r="MV170" s="24"/>
      <c r="MW170" s="24"/>
      <c r="MX170" s="24"/>
      <c r="MY170" s="24"/>
      <c r="MZ170" s="24"/>
      <c r="NA170" s="24"/>
      <c r="NB170" s="24"/>
      <c r="NC170" s="24"/>
      <c r="ND170" s="24"/>
      <c r="NE170" s="24"/>
      <c r="NF170" s="24"/>
      <c r="NG170" s="24"/>
      <c r="NH170" s="24"/>
      <c r="NI170" s="24"/>
      <c r="NJ170" s="24"/>
      <c r="NK170" s="24"/>
      <c r="NL170" s="24"/>
      <c r="NM170" s="24"/>
      <c r="NN170" s="24"/>
      <c r="NO170" s="24"/>
      <c r="NP170" s="24"/>
      <c r="NQ170" s="24"/>
      <c r="NR170" s="24"/>
      <c r="NS170" s="24"/>
      <c r="NT170" s="24"/>
      <c r="NU170" s="24"/>
      <c r="NV170" s="24"/>
      <c r="NW170" s="24"/>
      <c r="NX170" s="24"/>
      <c r="NY170" s="24"/>
      <c r="NZ170" s="24"/>
      <c r="OA170" s="24"/>
      <c r="OB170" s="24"/>
      <c r="OC170" s="24"/>
      <c r="OD170" s="24"/>
      <c r="OE170" s="24"/>
      <c r="OF170" s="24"/>
      <c r="OG170" s="24"/>
      <c r="OH170" s="24"/>
      <c r="OI170" s="24"/>
      <c r="OJ170" s="24"/>
      <c r="OK170" s="24"/>
      <c r="OL170" s="24"/>
      <c r="OM170" s="24"/>
      <c r="ON170" s="24"/>
      <c r="OO170" s="24"/>
      <c r="OP170" s="24"/>
      <c r="OQ170" s="24"/>
      <c r="OR170" s="24"/>
      <c r="OS170" s="24"/>
      <c r="OT170" s="24"/>
      <c r="OU170" s="24"/>
      <c r="OV170" s="24"/>
      <c r="OW170" s="24"/>
      <c r="OX170" s="24"/>
      <c r="OY170" s="24"/>
      <c r="OZ170" s="24"/>
      <c r="PA170" s="24"/>
      <c r="PB170" s="24"/>
      <c r="PC170" s="24"/>
      <c r="PD170" s="24"/>
      <c r="PE170" s="24"/>
      <c r="PF170" s="24"/>
      <c r="PG170" s="24"/>
      <c r="PH170" s="24"/>
      <c r="PI170" s="24"/>
      <c r="PJ170" s="24"/>
      <c r="PK170" s="24"/>
      <c r="PL170" s="24"/>
      <c r="PM170" s="24"/>
      <c r="PN170" s="24"/>
      <c r="PO170" s="24"/>
      <c r="PP170" s="24"/>
      <c r="PQ170" s="24"/>
      <c r="PR170" s="24"/>
      <c r="PS170" s="24"/>
      <c r="PT170" s="24"/>
      <c r="PU170" s="24"/>
      <c r="PV170" s="24"/>
      <c r="PW170" s="24"/>
      <c r="PX170" s="24"/>
      <c r="PY170" s="24"/>
      <c r="PZ170" s="24"/>
      <c r="QA170" s="24"/>
      <c r="QB170" s="24"/>
      <c r="QC170" s="24"/>
      <c r="QD170" s="24"/>
      <c r="QE170" s="24"/>
      <c r="QF170" s="24"/>
      <c r="QG170" s="24"/>
      <c r="QH170" s="24"/>
      <c r="QI170" s="24"/>
      <c r="QJ170" s="24"/>
      <c r="QK170" s="24"/>
      <c r="QL170" s="24"/>
      <c r="QM170" s="24"/>
      <c r="QN170" s="24"/>
      <c r="QO170" s="24"/>
      <c r="QP170" s="24"/>
      <c r="QQ170" s="24"/>
      <c r="QR170" s="24"/>
      <c r="QS170" s="24"/>
      <c r="QT170" s="24"/>
      <c r="QU170" s="24"/>
      <c r="QV170" s="24"/>
      <c r="QW170" s="24"/>
      <c r="QX170" s="24"/>
      <c r="QY170" s="24"/>
      <c r="QZ170" s="24"/>
      <c r="RA170" s="24"/>
      <c r="RB170" s="24"/>
      <c r="RC170" s="24"/>
      <c r="RD170" s="24"/>
      <c r="RE170" s="24"/>
      <c r="RF170" s="24"/>
      <c r="RG170" s="24"/>
      <c r="RH170" s="24"/>
      <c r="RI170" s="24"/>
      <c r="RJ170" s="24"/>
      <c r="RK170" s="24"/>
      <c r="RL170" s="24"/>
      <c r="RM170" s="24"/>
      <c r="RN170" s="24"/>
      <c r="RO170" s="24"/>
      <c r="RP170" s="24"/>
      <c r="RQ170" s="24"/>
      <c r="RR170" s="24"/>
      <c r="RS170" s="24"/>
      <c r="RT170" s="24"/>
      <c r="RU170" s="24"/>
      <c r="RV170" s="24"/>
      <c r="RW170" s="24"/>
      <c r="RX170" s="24"/>
      <c r="RY170" s="24"/>
      <c r="RZ170" s="24"/>
      <c r="SA170" s="24"/>
      <c r="SB170" s="24"/>
      <c r="SC170" s="24"/>
      <c r="SD170" s="24"/>
      <c r="SE170" s="24"/>
      <c r="SF170" s="24"/>
      <c r="SG170" s="24"/>
      <c r="SH170" s="24"/>
      <c r="SI170" s="24"/>
      <c r="SJ170" s="24"/>
      <c r="SK170" s="24"/>
      <c r="SL170" s="24"/>
      <c r="SM170" s="24"/>
      <c r="SN170" s="24"/>
      <c r="SO170" s="24"/>
      <c r="SP170" s="24"/>
      <c r="SQ170" s="24"/>
      <c r="SR170" s="24"/>
      <c r="SS170" s="24"/>
      <c r="ST170" s="24"/>
      <c r="SU170" s="24"/>
      <c r="SV170" s="24"/>
      <c r="SW170" s="24"/>
      <c r="SX170" s="24"/>
      <c r="SY170" s="24"/>
      <c r="SZ170" s="24"/>
      <c r="TA170" s="24"/>
      <c r="TB170" s="24"/>
      <c r="TC170" s="24"/>
      <c r="TD170" s="24"/>
      <c r="TE170" s="24"/>
      <c r="TF170" s="24"/>
      <c r="TG170" s="24"/>
      <c r="TH170" s="24"/>
      <c r="TI170" s="24"/>
      <c r="TJ170" s="24"/>
      <c r="TK170" s="24"/>
      <c r="TL170" s="24"/>
      <c r="TM170" s="24"/>
      <c r="TN170" s="24"/>
      <c r="TO170" s="24"/>
      <c r="TP170" s="24"/>
      <c r="TQ170" s="24"/>
      <c r="TR170" s="24"/>
      <c r="TS170" s="24"/>
      <c r="TT170" s="24"/>
      <c r="TU170" s="24"/>
      <c r="TV170" s="24"/>
      <c r="TW170" s="24"/>
      <c r="TX170" s="24"/>
      <c r="TY170" s="24"/>
      <c r="TZ170" s="24"/>
      <c r="UA170" s="24"/>
      <c r="UB170" s="24"/>
      <c r="UC170" s="24"/>
      <c r="UD170" s="24"/>
      <c r="UE170" s="24"/>
      <c r="UF170" s="24"/>
      <c r="UG170" s="24"/>
      <c r="UH170" s="24"/>
      <c r="UI170" s="24"/>
      <c r="UJ170" s="24"/>
      <c r="UK170" s="24"/>
      <c r="UL170" s="24"/>
      <c r="UM170" s="24"/>
      <c r="UN170" s="24"/>
      <c r="UO170" s="24"/>
      <c r="UP170" s="24"/>
      <c r="UQ170" s="24"/>
      <c r="UR170" s="24"/>
      <c r="US170" s="24"/>
      <c r="UT170" s="24"/>
      <c r="UU170" s="24"/>
      <c r="UV170" s="24"/>
      <c r="UW170" s="24"/>
      <c r="UX170" s="24"/>
      <c r="UY170" s="24"/>
      <c r="UZ170" s="24"/>
      <c r="VA170" s="24"/>
      <c r="VB170" s="24"/>
      <c r="VC170" s="24"/>
      <c r="VD170" s="24"/>
      <c r="VE170" s="24"/>
      <c r="VF170" s="24"/>
      <c r="VG170" s="24"/>
      <c r="VH170" s="24"/>
      <c r="VI170" s="24"/>
      <c r="VJ170" s="24"/>
      <c r="VK170" s="24"/>
      <c r="VL170" s="24"/>
      <c r="VM170" s="24"/>
      <c r="VN170" s="24"/>
      <c r="VO170" s="24"/>
      <c r="VP170" s="24"/>
      <c r="VQ170" s="24"/>
      <c r="VR170" s="24"/>
      <c r="VS170" s="24"/>
      <c r="VT170" s="24"/>
      <c r="VU170" s="24"/>
      <c r="VV170" s="24"/>
      <c r="VW170" s="24"/>
      <c r="VX170" s="24"/>
      <c r="VY170" s="24"/>
      <c r="VZ170" s="24"/>
      <c r="WA170" s="24"/>
      <c r="WB170" s="24"/>
      <c r="WC170" s="24"/>
      <c r="WD170" s="24"/>
      <c r="WE170" s="24"/>
      <c r="WF170" s="24"/>
      <c r="WG170" s="24"/>
      <c r="WH170" s="24"/>
      <c r="WI170" s="24"/>
      <c r="WJ170" s="24"/>
      <c r="WK170" s="24"/>
      <c r="WL170" s="24"/>
      <c r="WM170" s="24"/>
      <c r="WN170" s="24"/>
      <c r="WO170" s="24"/>
      <c r="WP170" s="24"/>
      <c r="WQ170" s="24"/>
      <c r="WR170" s="24"/>
      <c r="WS170" s="24"/>
      <c r="WT170" s="24"/>
      <c r="WU170" s="24"/>
      <c r="WV170" s="24"/>
      <c r="WW170" s="24"/>
      <c r="WX170" s="24"/>
      <c r="WY170" s="24"/>
      <c r="WZ170" s="24"/>
      <c r="XA170" s="24"/>
      <c r="XB170" s="24"/>
      <c r="XC170" s="24"/>
      <c r="XD170" s="24"/>
      <c r="XE170" s="24"/>
      <c r="XF170" s="24"/>
      <c r="XG170" s="24"/>
      <c r="XH170" s="24"/>
      <c r="XI170" s="24"/>
      <c r="XJ170" s="24"/>
      <c r="XK170" s="24"/>
      <c r="XL170" s="24"/>
      <c r="XM170" s="24"/>
      <c r="XN170" s="24"/>
      <c r="XO170" s="24"/>
      <c r="XP170" s="24"/>
      <c r="XQ170" s="24"/>
      <c r="XR170" s="24"/>
      <c r="XS170" s="24"/>
      <c r="XT170" s="24"/>
      <c r="XU170" s="24"/>
      <c r="XV170" s="24"/>
      <c r="XW170" s="24"/>
      <c r="XX170" s="24"/>
      <c r="XY170" s="24"/>
      <c r="XZ170" s="24"/>
      <c r="YA170" s="24"/>
      <c r="YB170" s="24"/>
      <c r="YC170" s="24"/>
      <c r="YD170" s="24"/>
      <c r="YE170" s="24"/>
      <c r="YF170" s="24"/>
      <c r="YG170" s="24"/>
      <c r="YH170" s="24"/>
      <c r="YI170" s="24"/>
      <c r="YJ170" s="24"/>
      <c r="YK170" s="24"/>
      <c r="YL170" s="24"/>
      <c r="YM170" s="24"/>
      <c r="YN170" s="24"/>
      <c r="YO170" s="24"/>
      <c r="YP170" s="24"/>
      <c r="YQ170" s="24"/>
      <c r="YR170" s="24"/>
      <c r="YS170" s="24"/>
      <c r="YT170" s="24"/>
      <c r="YU170" s="24"/>
      <c r="YV170" s="24"/>
      <c r="YW170" s="24"/>
      <c r="YX170" s="24"/>
      <c r="YY170" s="24"/>
      <c r="YZ170" s="24"/>
      <c r="ZA170" s="24"/>
      <c r="ZB170" s="24"/>
      <c r="ZC170" s="24"/>
      <c r="ZD170" s="24"/>
      <c r="ZE170" s="24"/>
      <c r="ZF170" s="24"/>
      <c r="ZG170" s="24"/>
      <c r="ZH170" s="24"/>
      <c r="ZI170" s="24"/>
      <c r="ZJ170" s="24"/>
      <c r="ZK170" s="24"/>
      <c r="ZL170" s="24"/>
      <c r="ZM170" s="24"/>
      <c r="ZN170" s="24"/>
      <c r="ZO170" s="24"/>
      <c r="ZP170" s="24"/>
      <c r="ZQ170" s="24"/>
      <c r="ZR170" s="24"/>
      <c r="ZS170" s="24"/>
      <c r="ZT170" s="24"/>
      <c r="ZU170" s="24"/>
      <c r="ZV170" s="24"/>
      <c r="ZW170" s="24"/>
      <c r="ZX170" s="24"/>
      <c r="ZY170" s="24"/>
      <c r="ZZ170" s="24"/>
      <c r="AAA170" s="24"/>
      <c r="AAB170" s="24"/>
      <c r="AAC170" s="24"/>
      <c r="AAD170" s="24"/>
      <c r="AAE170" s="24"/>
      <c r="AAF170" s="24"/>
      <c r="AAG170" s="24"/>
      <c r="AAH170" s="24"/>
      <c r="AAI170" s="24"/>
      <c r="AAJ170" s="24"/>
      <c r="AAK170" s="24"/>
      <c r="AAL170" s="24"/>
      <c r="AAM170" s="24"/>
      <c r="AAN170" s="24"/>
      <c r="AAO170" s="24"/>
      <c r="AAP170" s="24"/>
      <c r="AAQ170" s="24"/>
      <c r="AAR170" s="24"/>
      <c r="AAS170" s="24"/>
      <c r="AAT170" s="24"/>
      <c r="AAU170" s="24"/>
      <c r="AAV170" s="24"/>
      <c r="AAW170" s="24"/>
      <c r="AAX170" s="24"/>
      <c r="AAY170" s="24"/>
      <c r="AAZ170" s="24"/>
      <c r="ABA170" s="24"/>
      <c r="ABB170" s="24"/>
      <c r="ABC170" s="24"/>
      <c r="ABD170" s="24"/>
      <c r="ABE170" s="24"/>
      <c r="ABF170" s="24"/>
      <c r="ABG170" s="24"/>
      <c r="ABH170" s="24"/>
      <c r="ABI170" s="24"/>
      <c r="ABJ170" s="24"/>
      <c r="ABK170" s="24"/>
      <c r="ABL170" s="24"/>
      <c r="ABM170" s="24"/>
      <c r="ABN170" s="24"/>
      <c r="ABO170" s="24"/>
      <c r="ABP170" s="24"/>
      <c r="ABQ170" s="24"/>
      <c r="ABR170" s="24"/>
      <c r="ABS170" s="24"/>
      <c r="ABT170" s="24"/>
      <c r="ABU170" s="24"/>
      <c r="ABV170" s="24"/>
      <c r="ABW170" s="24"/>
      <c r="ABX170" s="24"/>
      <c r="ABY170" s="24"/>
      <c r="ABZ170" s="24"/>
      <c r="ACA170" s="24"/>
      <c r="ACB170" s="24"/>
      <c r="ACC170" s="24"/>
      <c r="ACD170" s="24"/>
      <c r="ACE170" s="24"/>
      <c r="ACF170" s="24"/>
      <c r="ACG170" s="24"/>
      <c r="ACH170" s="24"/>
      <c r="ACI170" s="24"/>
      <c r="ACJ170" s="24"/>
      <c r="ACK170" s="24"/>
      <c r="ACL170" s="24"/>
      <c r="ACM170" s="24"/>
      <c r="ACN170" s="24"/>
      <c r="ACO170" s="24"/>
      <c r="ACP170" s="24"/>
      <c r="ACQ170" s="24"/>
      <c r="ACR170" s="24"/>
      <c r="ACS170" s="24"/>
      <c r="ACT170" s="24"/>
      <c r="ACU170" s="24"/>
      <c r="ACV170" s="24"/>
      <c r="ACW170" s="24"/>
      <c r="ACX170" s="24"/>
      <c r="ACY170" s="24"/>
      <c r="ACZ170" s="24"/>
      <c r="ADA170" s="24"/>
      <c r="ADB170" s="24"/>
      <c r="ADC170" s="24"/>
      <c r="ADD170" s="24"/>
      <c r="ADE170" s="24"/>
      <c r="ADF170" s="24"/>
      <c r="ADG170" s="24"/>
      <c r="ADH170" s="24"/>
      <c r="ADI170" s="24"/>
      <c r="ADJ170" s="24"/>
      <c r="ADK170" s="24"/>
      <c r="ADL170" s="24"/>
      <c r="ADM170" s="24"/>
      <c r="ADN170" s="24"/>
      <c r="ADO170" s="24"/>
      <c r="ADP170" s="24"/>
      <c r="ADQ170" s="24"/>
      <c r="ADR170" s="24"/>
      <c r="ADS170" s="24"/>
      <c r="ADT170" s="24"/>
      <c r="ADU170" s="24"/>
      <c r="ADV170" s="24"/>
      <c r="ADW170" s="24"/>
      <c r="ADX170" s="24"/>
      <c r="ADY170" s="24"/>
      <c r="ADZ170" s="24"/>
      <c r="AEA170" s="24"/>
      <c r="AEB170" s="24"/>
      <c r="AEC170" s="24"/>
      <c r="AED170" s="24"/>
      <c r="AEE170" s="24"/>
      <c r="AEF170" s="24"/>
      <c r="AEG170" s="24"/>
      <c r="AEH170" s="24"/>
      <c r="AEI170" s="24"/>
      <c r="AEJ170" s="24"/>
      <c r="AEK170" s="24"/>
      <c r="AEL170" s="24"/>
      <c r="AEM170" s="24"/>
      <c r="AEN170" s="24"/>
      <c r="AEO170" s="24"/>
      <c r="AEP170" s="24"/>
      <c r="AEQ170" s="24"/>
      <c r="AER170" s="24"/>
      <c r="AES170" s="24"/>
      <c r="AET170" s="24"/>
      <c r="AEU170" s="24"/>
      <c r="AEV170" s="24"/>
      <c r="AEW170" s="24"/>
      <c r="AEX170" s="24"/>
      <c r="AEY170" s="24"/>
      <c r="AEZ170" s="24"/>
      <c r="AFA170" s="24"/>
      <c r="AFB170" s="24"/>
      <c r="AFC170" s="24"/>
      <c r="AFD170" s="24"/>
      <c r="AFE170" s="24"/>
      <c r="AFF170" s="24"/>
      <c r="AFG170" s="24"/>
      <c r="AFH170" s="24"/>
      <c r="AFI170" s="24"/>
      <c r="AFJ170" s="24"/>
      <c r="AFK170" s="24"/>
      <c r="AFL170" s="24"/>
      <c r="AFM170" s="24"/>
      <c r="AFN170" s="24"/>
      <c r="AFO170" s="24"/>
      <c r="AFP170" s="24"/>
      <c r="AFQ170" s="24"/>
      <c r="AFR170" s="24"/>
      <c r="AFS170" s="24"/>
      <c r="AFT170" s="24"/>
      <c r="AFU170" s="24"/>
      <c r="AFV170" s="24"/>
      <c r="AFW170" s="24"/>
      <c r="AFX170" s="24"/>
      <c r="AFY170" s="24"/>
      <c r="AFZ170" s="24"/>
      <c r="AGA170" s="24"/>
      <c r="AGB170" s="24"/>
    </row>
    <row r="171" spans="1:860" s="2" customFormat="1" ht="30" customHeight="1" x14ac:dyDescent="0.25">
      <c r="A171" s="38">
        <v>163</v>
      </c>
      <c r="B171" s="22" t="s">
        <v>251</v>
      </c>
      <c r="C171" s="38" t="s">
        <v>278</v>
      </c>
      <c r="D171" s="22" t="s">
        <v>105</v>
      </c>
      <c r="E171" s="22" t="s">
        <v>96</v>
      </c>
      <c r="F171" s="38" t="s">
        <v>261</v>
      </c>
      <c r="G171" s="52" t="s">
        <v>262</v>
      </c>
      <c r="H171" s="52" t="s">
        <v>262</v>
      </c>
      <c r="I171" s="36">
        <v>42000</v>
      </c>
      <c r="J171" s="36">
        <v>1449.84</v>
      </c>
      <c r="K171" s="36">
        <v>25</v>
      </c>
      <c r="L171" s="35">
        <f t="shared" si="96"/>
        <v>1205.4000000000001</v>
      </c>
      <c r="M171" s="36">
        <f t="shared" si="174"/>
        <v>2981.9999999999995</v>
      </c>
      <c r="N171" s="36">
        <f t="shared" si="175"/>
        <v>462.00000000000006</v>
      </c>
      <c r="O171" s="35">
        <f t="shared" si="176"/>
        <v>1276.8</v>
      </c>
      <c r="P171" s="36">
        <f t="shared" si="177"/>
        <v>2977.8</v>
      </c>
      <c r="Q171" s="36">
        <f t="shared" si="178"/>
        <v>2482.1999999999998</v>
      </c>
      <c r="R171" s="36">
        <f t="shared" si="179"/>
        <v>3957.04</v>
      </c>
      <c r="S171" s="36">
        <f t="shared" si="180"/>
        <v>6421.7999999999993</v>
      </c>
      <c r="T171" s="36">
        <f t="shared" si="181"/>
        <v>38042.959999999999</v>
      </c>
      <c r="U171" s="40" t="s">
        <v>349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92"/>
    </row>
    <row r="172" spans="1:860" s="29" customFormat="1" ht="30" customHeight="1" x14ac:dyDescent="0.25">
      <c r="A172" s="38">
        <v>164</v>
      </c>
      <c r="B172" s="22" t="s">
        <v>327</v>
      </c>
      <c r="C172" s="38" t="s">
        <v>279</v>
      </c>
      <c r="D172" s="22" t="s">
        <v>105</v>
      </c>
      <c r="E172" s="22" t="s">
        <v>1</v>
      </c>
      <c r="F172" s="38" t="s">
        <v>261</v>
      </c>
      <c r="G172" s="52" t="s">
        <v>262</v>
      </c>
      <c r="H172" s="52" t="s">
        <v>262</v>
      </c>
      <c r="I172" s="36">
        <v>50000</v>
      </c>
      <c r="J172" s="36">
        <v>3708</v>
      </c>
      <c r="K172" s="36">
        <v>25</v>
      </c>
      <c r="L172" s="35">
        <f t="shared" si="96"/>
        <v>1435</v>
      </c>
      <c r="M172" s="36">
        <f t="shared" si="174"/>
        <v>3549.9999999999995</v>
      </c>
      <c r="N172" s="36">
        <f t="shared" si="175"/>
        <v>550</v>
      </c>
      <c r="O172" s="35">
        <f t="shared" si="176"/>
        <v>1520</v>
      </c>
      <c r="P172" s="36">
        <f t="shared" si="177"/>
        <v>3545.0000000000005</v>
      </c>
      <c r="Q172" s="36">
        <f t="shared" si="178"/>
        <v>2955</v>
      </c>
      <c r="R172" s="36">
        <f t="shared" si="179"/>
        <v>6688</v>
      </c>
      <c r="S172" s="36">
        <f t="shared" si="180"/>
        <v>7645</v>
      </c>
      <c r="T172" s="36">
        <f t="shared" si="181"/>
        <v>43312</v>
      </c>
      <c r="U172" s="40" t="s">
        <v>349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92"/>
    </row>
    <row r="173" spans="1:860" s="2" customFormat="1" ht="30" customHeight="1" x14ac:dyDescent="0.25">
      <c r="A173" s="38">
        <v>165</v>
      </c>
      <c r="B173" s="22" t="s">
        <v>252</v>
      </c>
      <c r="C173" s="38" t="s">
        <v>279</v>
      </c>
      <c r="D173" s="22" t="s">
        <v>253</v>
      </c>
      <c r="E173" s="22" t="s">
        <v>96</v>
      </c>
      <c r="F173" s="38" t="s">
        <v>261</v>
      </c>
      <c r="G173" s="52" t="s">
        <v>262</v>
      </c>
      <c r="H173" s="52" t="s">
        <v>262</v>
      </c>
      <c r="I173" s="36">
        <v>42000</v>
      </c>
      <c r="J173" s="36">
        <v>724.92</v>
      </c>
      <c r="K173" s="36">
        <v>25</v>
      </c>
      <c r="L173" s="35">
        <f t="shared" si="96"/>
        <v>1205.4000000000001</v>
      </c>
      <c r="M173" s="36">
        <f t="shared" ref="M173:M177" si="182">I173*7.1%</f>
        <v>2981.9999999999995</v>
      </c>
      <c r="N173" s="36">
        <f t="shared" ref="N173:N177" si="183">I173*1.1%</f>
        <v>462.00000000000006</v>
      </c>
      <c r="O173" s="35">
        <f t="shared" ref="O173:O177" si="184">I173*3.04%</f>
        <v>1276.8</v>
      </c>
      <c r="P173" s="36">
        <f t="shared" ref="P173:P177" si="185">I173*7.09%</f>
        <v>2977.8</v>
      </c>
      <c r="Q173" s="36">
        <f t="shared" ref="Q173:Q177" si="186">+L173+O173</f>
        <v>2482.1999999999998</v>
      </c>
      <c r="R173" s="36">
        <f t="shared" ref="R173:R177" si="187">SUM(J173+K173+L173+O173)</f>
        <v>3232.12</v>
      </c>
      <c r="S173" s="36">
        <f t="shared" ref="S173:S177" si="188">SUM(M173+N173+P173)</f>
        <v>6421.7999999999993</v>
      </c>
      <c r="T173" s="36">
        <f t="shared" ref="T173:T177" si="189">I173-R173</f>
        <v>38767.879999999997</v>
      </c>
      <c r="U173" s="40" t="s">
        <v>349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92"/>
    </row>
    <row r="174" spans="1:860" s="2" customFormat="1" ht="30" customHeight="1" x14ac:dyDescent="0.25">
      <c r="A174" s="38">
        <v>166</v>
      </c>
      <c r="B174" s="22" t="s">
        <v>282</v>
      </c>
      <c r="C174" s="38" t="s">
        <v>279</v>
      </c>
      <c r="D174" s="22" t="s">
        <v>107</v>
      </c>
      <c r="E174" s="22" t="s">
        <v>1</v>
      </c>
      <c r="F174" s="38" t="s">
        <v>261</v>
      </c>
      <c r="G174" s="52" t="s">
        <v>262</v>
      </c>
      <c r="H174" s="52" t="s">
        <v>262</v>
      </c>
      <c r="I174" s="36">
        <v>35000</v>
      </c>
      <c r="J174" s="36">
        <v>0</v>
      </c>
      <c r="K174" s="36">
        <v>25</v>
      </c>
      <c r="L174" s="35">
        <f t="shared" si="96"/>
        <v>1004.5</v>
      </c>
      <c r="M174" s="36">
        <f>I174*7.1%</f>
        <v>2485</v>
      </c>
      <c r="N174" s="36">
        <f>I174*1.1%</f>
        <v>385.00000000000006</v>
      </c>
      <c r="O174" s="35">
        <f>I174*3.04%</f>
        <v>1064</v>
      </c>
      <c r="P174" s="36">
        <f>I174*7.09%</f>
        <v>2481.5</v>
      </c>
      <c r="Q174" s="36">
        <f>+L174+O174</f>
        <v>2068.5</v>
      </c>
      <c r="R174" s="36">
        <f>SUM(J174+K174+L174+O174)</f>
        <v>2093.5</v>
      </c>
      <c r="S174" s="36">
        <f>SUM(M174+N174+P174)</f>
        <v>5351.5</v>
      </c>
      <c r="T174" s="36">
        <f>I174-R174</f>
        <v>32906.5</v>
      </c>
      <c r="U174" s="40" t="s">
        <v>349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92"/>
    </row>
    <row r="175" spans="1:860" s="2" customFormat="1" ht="30" customHeight="1" x14ac:dyDescent="0.25">
      <c r="A175" s="38">
        <v>167</v>
      </c>
      <c r="B175" s="22" t="s">
        <v>108</v>
      </c>
      <c r="C175" s="38" t="s">
        <v>278</v>
      </c>
      <c r="D175" s="22" t="s">
        <v>107</v>
      </c>
      <c r="E175" s="22" t="s">
        <v>99</v>
      </c>
      <c r="F175" s="38" t="s">
        <v>261</v>
      </c>
      <c r="G175" s="52" t="s">
        <v>262</v>
      </c>
      <c r="H175" s="52" t="s">
        <v>262</v>
      </c>
      <c r="I175" s="36">
        <v>45000</v>
      </c>
      <c r="J175" s="36">
        <v>2296.66</v>
      </c>
      <c r="K175" s="36">
        <v>25</v>
      </c>
      <c r="L175" s="35">
        <f t="shared" si="96"/>
        <v>1291.5</v>
      </c>
      <c r="M175" s="36">
        <f t="shared" si="182"/>
        <v>3194.9999999999995</v>
      </c>
      <c r="N175" s="36">
        <f t="shared" si="183"/>
        <v>495.00000000000006</v>
      </c>
      <c r="O175" s="35">
        <f t="shared" si="184"/>
        <v>1368</v>
      </c>
      <c r="P175" s="36">
        <f t="shared" si="185"/>
        <v>3190.5</v>
      </c>
      <c r="Q175" s="36">
        <f t="shared" si="186"/>
        <v>2659.5</v>
      </c>
      <c r="R175" s="36">
        <f t="shared" si="187"/>
        <v>4981.16</v>
      </c>
      <c r="S175" s="36">
        <f t="shared" si="188"/>
        <v>6880.5</v>
      </c>
      <c r="T175" s="36">
        <f t="shared" si="189"/>
        <v>40018.839999999997</v>
      </c>
      <c r="U175" s="40" t="s">
        <v>349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92"/>
    </row>
    <row r="176" spans="1:860" s="2" customFormat="1" ht="30" customHeight="1" x14ac:dyDescent="0.25">
      <c r="A176" s="38">
        <v>168</v>
      </c>
      <c r="B176" s="22" t="s">
        <v>254</v>
      </c>
      <c r="C176" s="38" t="s">
        <v>279</v>
      </c>
      <c r="D176" s="22" t="s">
        <v>107</v>
      </c>
      <c r="E176" s="22" t="s">
        <v>96</v>
      </c>
      <c r="F176" s="38" t="s">
        <v>261</v>
      </c>
      <c r="G176" s="52" t="s">
        <v>262</v>
      </c>
      <c r="H176" s="52" t="s">
        <v>262</v>
      </c>
      <c r="I176" s="36">
        <v>42000</v>
      </c>
      <c r="J176" s="36">
        <v>724.92</v>
      </c>
      <c r="K176" s="36">
        <v>25</v>
      </c>
      <c r="L176" s="35">
        <f t="shared" si="96"/>
        <v>1205.4000000000001</v>
      </c>
      <c r="M176" s="36">
        <f t="shared" si="182"/>
        <v>2981.9999999999995</v>
      </c>
      <c r="N176" s="36">
        <f t="shared" si="183"/>
        <v>462.00000000000006</v>
      </c>
      <c r="O176" s="35">
        <f t="shared" si="184"/>
        <v>1276.8</v>
      </c>
      <c r="P176" s="36">
        <f t="shared" si="185"/>
        <v>2977.8</v>
      </c>
      <c r="Q176" s="36">
        <f t="shared" si="186"/>
        <v>2482.1999999999998</v>
      </c>
      <c r="R176" s="36">
        <f t="shared" si="187"/>
        <v>3232.12</v>
      </c>
      <c r="S176" s="36">
        <f t="shared" si="188"/>
        <v>6421.7999999999993</v>
      </c>
      <c r="T176" s="36">
        <f t="shared" si="189"/>
        <v>38767.879999999997</v>
      </c>
      <c r="U176" s="40" t="s">
        <v>349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92"/>
    </row>
    <row r="177" spans="1:860" s="2" customFormat="1" ht="30" customHeight="1" x14ac:dyDescent="0.25">
      <c r="A177" s="38">
        <v>169</v>
      </c>
      <c r="B177" s="22" t="s">
        <v>163</v>
      </c>
      <c r="C177" s="38" t="s">
        <v>279</v>
      </c>
      <c r="D177" s="22" t="s">
        <v>164</v>
      </c>
      <c r="E177" s="22" t="s">
        <v>1</v>
      </c>
      <c r="F177" s="38" t="s">
        <v>261</v>
      </c>
      <c r="G177" s="52" t="s">
        <v>262</v>
      </c>
      <c r="H177" s="52" t="s">
        <v>262</v>
      </c>
      <c r="I177" s="36">
        <v>50000</v>
      </c>
      <c r="J177" s="36">
        <v>3193.36</v>
      </c>
      <c r="K177" s="36">
        <v>25</v>
      </c>
      <c r="L177" s="35">
        <f t="shared" si="96"/>
        <v>1435</v>
      </c>
      <c r="M177" s="36">
        <f t="shared" si="182"/>
        <v>3549.9999999999995</v>
      </c>
      <c r="N177" s="36">
        <f t="shared" si="183"/>
        <v>550</v>
      </c>
      <c r="O177" s="35">
        <f t="shared" si="184"/>
        <v>1520</v>
      </c>
      <c r="P177" s="36">
        <f t="shared" si="185"/>
        <v>3545.0000000000005</v>
      </c>
      <c r="Q177" s="36">
        <f t="shared" si="186"/>
        <v>2955</v>
      </c>
      <c r="R177" s="36">
        <f t="shared" si="187"/>
        <v>6173.3600000000006</v>
      </c>
      <c r="S177" s="36">
        <f t="shared" si="188"/>
        <v>7645</v>
      </c>
      <c r="T177" s="36">
        <f t="shared" si="189"/>
        <v>43826.64</v>
      </c>
      <c r="U177" s="40" t="s">
        <v>349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92"/>
    </row>
    <row r="178" spans="1:860" s="2" customFormat="1" ht="30" customHeight="1" x14ac:dyDescent="0.25">
      <c r="A178" s="38">
        <v>170</v>
      </c>
      <c r="B178" s="22" t="s">
        <v>213</v>
      </c>
      <c r="C178" s="38" t="s">
        <v>279</v>
      </c>
      <c r="D178" s="22" t="s">
        <v>164</v>
      </c>
      <c r="E178" s="22" t="s">
        <v>96</v>
      </c>
      <c r="F178" s="38" t="s">
        <v>261</v>
      </c>
      <c r="G178" s="52" t="s">
        <v>262</v>
      </c>
      <c r="H178" s="52" t="s">
        <v>262</v>
      </c>
      <c r="I178" s="36">
        <v>42000</v>
      </c>
      <c r="J178" s="36">
        <v>724.92</v>
      </c>
      <c r="K178" s="36">
        <v>25</v>
      </c>
      <c r="L178" s="35">
        <f t="shared" si="96"/>
        <v>1205.4000000000001</v>
      </c>
      <c r="M178" s="36">
        <f t="shared" ref="M178:M179" si="190">I178*7.1%</f>
        <v>2981.9999999999995</v>
      </c>
      <c r="N178" s="36">
        <f t="shared" ref="N178:N179" si="191">I178*1.1%</f>
        <v>462.00000000000006</v>
      </c>
      <c r="O178" s="35">
        <f t="shared" ref="O178:O179" si="192">I178*3.04%</f>
        <v>1276.8</v>
      </c>
      <c r="P178" s="36">
        <f t="shared" ref="P178:P179" si="193">I178*7.09%</f>
        <v>2977.8</v>
      </c>
      <c r="Q178" s="36">
        <f t="shared" ref="Q178:Q179" si="194">+L178+O178</f>
        <v>2482.1999999999998</v>
      </c>
      <c r="R178" s="36">
        <f t="shared" ref="R178:R179" si="195">SUM(J178+K178+L178+O178)</f>
        <v>3232.12</v>
      </c>
      <c r="S178" s="36">
        <f t="shared" ref="S178:S179" si="196">SUM(M178+N178+P178)</f>
        <v>6421.7999999999993</v>
      </c>
      <c r="T178" s="36">
        <f t="shared" ref="T178:T179" si="197">I178-R178</f>
        <v>38767.879999999997</v>
      </c>
      <c r="U178" s="40" t="s">
        <v>349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92"/>
    </row>
    <row r="179" spans="1:860" s="2" customFormat="1" ht="30" customHeight="1" x14ac:dyDescent="0.25">
      <c r="A179" s="38">
        <v>171</v>
      </c>
      <c r="B179" s="22" t="s">
        <v>384</v>
      </c>
      <c r="C179" s="38" t="s">
        <v>278</v>
      </c>
      <c r="D179" s="22" t="s">
        <v>164</v>
      </c>
      <c r="E179" s="22" t="s">
        <v>210</v>
      </c>
      <c r="F179" s="38" t="s">
        <v>261</v>
      </c>
      <c r="G179" s="52" t="s">
        <v>262</v>
      </c>
      <c r="H179" s="52" t="s">
        <v>262</v>
      </c>
      <c r="I179" s="36">
        <v>40000</v>
      </c>
      <c r="J179" s="36">
        <v>442.65</v>
      </c>
      <c r="K179" s="36">
        <v>25</v>
      </c>
      <c r="L179" s="35">
        <f t="shared" si="96"/>
        <v>1148</v>
      </c>
      <c r="M179" s="36">
        <f t="shared" si="190"/>
        <v>2839.9999999999995</v>
      </c>
      <c r="N179" s="36">
        <f t="shared" si="191"/>
        <v>440.00000000000006</v>
      </c>
      <c r="O179" s="35">
        <f t="shared" si="192"/>
        <v>1216</v>
      </c>
      <c r="P179" s="36">
        <f t="shared" si="193"/>
        <v>2836</v>
      </c>
      <c r="Q179" s="36">
        <f t="shared" si="194"/>
        <v>2364</v>
      </c>
      <c r="R179" s="36">
        <f t="shared" si="195"/>
        <v>2831.65</v>
      </c>
      <c r="S179" s="36">
        <f t="shared" si="196"/>
        <v>6116</v>
      </c>
      <c r="T179" s="36">
        <f t="shared" si="197"/>
        <v>37168.35</v>
      </c>
      <c r="U179" s="40" t="s">
        <v>349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92"/>
    </row>
    <row r="180" spans="1:860" s="2" customFormat="1" ht="30" customHeight="1" x14ac:dyDescent="0.25">
      <c r="A180" s="38">
        <v>172</v>
      </c>
      <c r="B180" s="22" t="s">
        <v>110</v>
      </c>
      <c r="C180" s="38" t="s">
        <v>278</v>
      </c>
      <c r="D180" s="22" t="s">
        <v>109</v>
      </c>
      <c r="E180" s="22" t="s">
        <v>99</v>
      </c>
      <c r="F180" s="38" t="s">
        <v>261</v>
      </c>
      <c r="G180" s="52" t="s">
        <v>262</v>
      </c>
      <c r="H180" s="52" t="s">
        <v>262</v>
      </c>
      <c r="I180" s="36">
        <v>45000</v>
      </c>
      <c r="J180" s="36">
        <v>2296.66</v>
      </c>
      <c r="K180" s="36">
        <v>25</v>
      </c>
      <c r="L180" s="35">
        <f t="shared" si="96"/>
        <v>1291.5</v>
      </c>
      <c r="M180" s="36">
        <f t="shared" ref="M180:M187" si="198">I180*7.1%</f>
        <v>3194.9999999999995</v>
      </c>
      <c r="N180" s="36">
        <f t="shared" ref="N180:N187" si="199">I180*1.1%</f>
        <v>495.00000000000006</v>
      </c>
      <c r="O180" s="35">
        <f t="shared" ref="O180:O187" si="200">I180*3.04%</f>
        <v>1368</v>
      </c>
      <c r="P180" s="36">
        <f t="shared" ref="P180:P187" si="201">I180*7.09%</f>
        <v>3190.5</v>
      </c>
      <c r="Q180" s="36">
        <f t="shared" ref="Q180:Q187" si="202">+L180+O180</f>
        <v>2659.5</v>
      </c>
      <c r="R180" s="36">
        <f t="shared" ref="R180:R187" si="203">SUM(J180+K180+L180+O180)</f>
        <v>4981.16</v>
      </c>
      <c r="S180" s="36">
        <f t="shared" ref="S180:S187" si="204">SUM(M180+N180+P180)</f>
        <v>6880.5</v>
      </c>
      <c r="T180" s="36">
        <f t="shared" ref="T180:T187" si="205">I180-R180</f>
        <v>40018.839999999997</v>
      </c>
      <c r="U180" s="40" t="s">
        <v>349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92"/>
    </row>
    <row r="181" spans="1:860" s="2" customFormat="1" ht="30" customHeight="1" x14ac:dyDescent="0.25">
      <c r="A181" s="38">
        <v>173</v>
      </c>
      <c r="B181" s="22" t="s">
        <v>112</v>
      </c>
      <c r="C181" s="38" t="s">
        <v>278</v>
      </c>
      <c r="D181" s="22" t="s">
        <v>111</v>
      </c>
      <c r="E181" s="22" t="s">
        <v>1</v>
      </c>
      <c r="F181" s="38" t="s">
        <v>261</v>
      </c>
      <c r="G181" s="52" t="s">
        <v>262</v>
      </c>
      <c r="H181" s="52" t="s">
        <v>262</v>
      </c>
      <c r="I181" s="36">
        <v>50000</v>
      </c>
      <c r="J181" s="36">
        <v>1854</v>
      </c>
      <c r="K181" s="36">
        <v>25</v>
      </c>
      <c r="L181" s="35">
        <f t="shared" si="96"/>
        <v>1435</v>
      </c>
      <c r="M181" s="36">
        <f t="shared" si="198"/>
        <v>3549.9999999999995</v>
      </c>
      <c r="N181" s="36">
        <f t="shared" si="199"/>
        <v>550</v>
      </c>
      <c r="O181" s="35">
        <f t="shared" si="200"/>
        <v>1520</v>
      </c>
      <c r="P181" s="36">
        <f t="shared" si="201"/>
        <v>3545.0000000000005</v>
      </c>
      <c r="Q181" s="36">
        <f t="shared" si="202"/>
        <v>2955</v>
      </c>
      <c r="R181" s="36">
        <f t="shared" si="203"/>
        <v>4834</v>
      </c>
      <c r="S181" s="36">
        <f t="shared" si="204"/>
        <v>7645</v>
      </c>
      <c r="T181" s="36">
        <f t="shared" si="205"/>
        <v>45166</v>
      </c>
      <c r="U181" s="40" t="s">
        <v>349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92"/>
    </row>
    <row r="182" spans="1:860" s="2" customFormat="1" ht="30" customHeight="1" x14ac:dyDescent="0.25">
      <c r="A182" s="38">
        <v>174</v>
      </c>
      <c r="B182" s="22" t="s">
        <v>114</v>
      </c>
      <c r="C182" s="38" t="s">
        <v>279</v>
      </c>
      <c r="D182" s="22" t="s">
        <v>111</v>
      </c>
      <c r="E182" s="22" t="s">
        <v>1</v>
      </c>
      <c r="F182" s="38" t="s">
        <v>261</v>
      </c>
      <c r="G182" s="52" t="s">
        <v>262</v>
      </c>
      <c r="H182" s="52" t="s">
        <v>262</v>
      </c>
      <c r="I182" s="36">
        <v>50000</v>
      </c>
      <c r="J182" s="36">
        <v>1854</v>
      </c>
      <c r="K182" s="36">
        <v>25</v>
      </c>
      <c r="L182" s="35">
        <f t="shared" si="96"/>
        <v>1435</v>
      </c>
      <c r="M182" s="36">
        <f>I182*7.1%</f>
        <v>3549.9999999999995</v>
      </c>
      <c r="N182" s="36">
        <f>I182*1.1%</f>
        <v>550</v>
      </c>
      <c r="O182" s="35">
        <f>I182*3.04%</f>
        <v>1520</v>
      </c>
      <c r="P182" s="36">
        <f>I182*7.09%</f>
        <v>3545.0000000000005</v>
      </c>
      <c r="Q182" s="36">
        <f>+L182+O182</f>
        <v>2955</v>
      </c>
      <c r="R182" s="36">
        <f>SUM(J182+K182+L182+O182)</f>
        <v>4834</v>
      </c>
      <c r="S182" s="36">
        <f>SUM(M182+N182+P182)</f>
        <v>7645</v>
      </c>
      <c r="T182" s="36">
        <f>I182-R182</f>
        <v>45166</v>
      </c>
      <c r="U182" s="40" t="s">
        <v>349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92"/>
    </row>
    <row r="183" spans="1:860" s="2" customFormat="1" ht="30" customHeight="1" x14ac:dyDescent="0.25">
      <c r="A183" s="38">
        <v>175</v>
      </c>
      <c r="B183" s="22" t="s">
        <v>113</v>
      </c>
      <c r="C183" s="38" t="s">
        <v>279</v>
      </c>
      <c r="D183" s="22" t="s">
        <v>111</v>
      </c>
      <c r="E183" s="22" t="s">
        <v>99</v>
      </c>
      <c r="F183" s="38" t="s">
        <v>261</v>
      </c>
      <c r="G183" s="52" t="s">
        <v>262</v>
      </c>
      <c r="H183" s="52" t="s">
        <v>262</v>
      </c>
      <c r="I183" s="36">
        <v>45000</v>
      </c>
      <c r="J183" s="36">
        <v>891.01</v>
      </c>
      <c r="K183" s="36">
        <v>25</v>
      </c>
      <c r="L183" s="35">
        <f t="shared" si="96"/>
        <v>1291.5</v>
      </c>
      <c r="M183" s="36">
        <f t="shared" si="198"/>
        <v>3194.9999999999995</v>
      </c>
      <c r="N183" s="36">
        <f t="shared" si="199"/>
        <v>495.00000000000006</v>
      </c>
      <c r="O183" s="35">
        <f t="shared" si="200"/>
        <v>1368</v>
      </c>
      <c r="P183" s="36">
        <f t="shared" si="201"/>
        <v>3190.5</v>
      </c>
      <c r="Q183" s="36">
        <f t="shared" si="202"/>
        <v>2659.5</v>
      </c>
      <c r="R183" s="36">
        <f t="shared" si="203"/>
        <v>3575.51</v>
      </c>
      <c r="S183" s="36">
        <f t="shared" si="204"/>
        <v>6880.5</v>
      </c>
      <c r="T183" s="36">
        <f t="shared" si="205"/>
        <v>41424.49</v>
      </c>
      <c r="U183" s="40" t="s">
        <v>349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92"/>
    </row>
    <row r="184" spans="1:860" s="2" customFormat="1" ht="30" customHeight="1" x14ac:dyDescent="0.25">
      <c r="A184" s="38">
        <v>176</v>
      </c>
      <c r="B184" s="22" t="s">
        <v>283</v>
      </c>
      <c r="C184" s="38" t="s">
        <v>278</v>
      </c>
      <c r="D184" s="22" t="s">
        <v>111</v>
      </c>
      <c r="E184" s="22" t="s">
        <v>96</v>
      </c>
      <c r="F184" s="38" t="s">
        <v>261</v>
      </c>
      <c r="G184" s="52" t="s">
        <v>262</v>
      </c>
      <c r="H184" s="52" t="s">
        <v>262</v>
      </c>
      <c r="I184" s="36">
        <v>40000</v>
      </c>
      <c r="J184" s="36">
        <v>885.3</v>
      </c>
      <c r="K184" s="36">
        <v>25</v>
      </c>
      <c r="L184" s="35">
        <f t="shared" si="96"/>
        <v>1148</v>
      </c>
      <c r="M184" s="36">
        <f t="shared" si="198"/>
        <v>2839.9999999999995</v>
      </c>
      <c r="N184" s="36">
        <f t="shared" si="199"/>
        <v>440.00000000000006</v>
      </c>
      <c r="O184" s="35">
        <f t="shared" si="200"/>
        <v>1216</v>
      </c>
      <c r="P184" s="36">
        <f t="shared" si="201"/>
        <v>2836</v>
      </c>
      <c r="Q184" s="36">
        <f t="shared" si="202"/>
        <v>2364</v>
      </c>
      <c r="R184" s="36">
        <f t="shared" si="203"/>
        <v>3274.3</v>
      </c>
      <c r="S184" s="36">
        <f t="shared" si="204"/>
        <v>6116</v>
      </c>
      <c r="T184" s="36">
        <f t="shared" si="205"/>
        <v>36725.699999999997</v>
      </c>
      <c r="U184" s="40" t="s">
        <v>349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92"/>
    </row>
    <row r="185" spans="1:860" s="15" customFormat="1" ht="30" customHeight="1" x14ac:dyDescent="0.25">
      <c r="A185" s="38">
        <v>177</v>
      </c>
      <c r="B185" s="22" t="s">
        <v>272</v>
      </c>
      <c r="C185" s="38" t="s">
        <v>279</v>
      </c>
      <c r="D185" s="22" t="s">
        <v>273</v>
      </c>
      <c r="E185" s="22" t="s">
        <v>96</v>
      </c>
      <c r="F185" s="38" t="s">
        <v>261</v>
      </c>
      <c r="G185" s="52" t="s">
        <v>262</v>
      </c>
      <c r="H185" s="52" t="s">
        <v>262</v>
      </c>
      <c r="I185" s="36">
        <v>42000</v>
      </c>
      <c r="J185" s="36">
        <v>724.92</v>
      </c>
      <c r="K185" s="36">
        <v>25</v>
      </c>
      <c r="L185" s="35">
        <f t="shared" si="96"/>
        <v>1205.4000000000001</v>
      </c>
      <c r="M185" s="36">
        <f>I185*7.1%</f>
        <v>2981.9999999999995</v>
      </c>
      <c r="N185" s="36">
        <f>I185*1.1%</f>
        <v>462.00000000000006</v>
      </c>
      <c r="O185" s="35">
        <f>I185*3.04%</f>
        <v>1276.8</v>
      </c>
      <c r="P185" s="36">
        <f>I185*7.09%</f>
        <v>2977.8</v>
      </c>
      <c r="Q185" s="36">
        <f>+L185+O185</f>
        <v>2482.1999999999998</v>
      </c>
      <c r="R185" s="36">
        <f>SUM(J185+K185+L185+O185)</f>
        <v>3232.12</v>
      </c>
      <c r="S185" s="36">
        <f>SUM(M185+N185+P185)</f>
        <v>6421.7999999999993</v>
      </c>
      <c r="T185" s="36">
        <f>I185-R185</f>
        <v>38767.879999999997</v>
      </c>
      <c r="U185" s="40" t="s">
        <v>349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  <c r="JC185" s="24"/>
      <c r="JD185" s="24"/>
      <c r="JE185" s="24"/>
      <c r="JF185" s="24"/>
      <c r="JG185" s="24"/>
      <c r="JH185" s="24"/>
      <c r="JI185" s="24"/>
      <c r="JJ185" s="24"/>
      <c r="JK185" s="24"/>
      <c r="JL185" s="24"/>
      <c r="JM185" s="24"/>
      <c r="JN185" s="24"/>
      <c r="JO185" s="24"/>
      <c r="JP185" s="24"/>
      <c r="JQ185" s="24"/>
      <c r="JR185" s="24"/>
      <c r="JS185" s="24"/>
      <c r="JT185" s="24"/>
      <c r="JU185" s="24"/>
      <c r="JV185" s="24"/>
      <c r="JW185" s="24"/>
      <c r="JX185" s="24"/>
      <c r="JY185" s="24"/>
      <c r="JZ185" s="24"/>
      <c r="KA185" s="24"/>
      <c r="KB185" s="24"/>
      <c r="KC185" s="24"/>
      <c r="KD185" s="24"/>
      <c r="KE185" s="24"/>
      <c r="KF185" s="24"/>
      <c r="KG185" s="24"/>
      <c r="KH185" s="24"/>
      <c r="KI185" s="24"/>
      <c r="KJ185" s="24"/>
      <c r="KK185" s="24"/>
      <c r="KL185" s="24"/>
      <c r="KM185" s="24"/>
      <c r="KN185" s="24"/>
      <c r="KO185" s="24"/>
      <c r="KP185" s="24"/>
      <c r="KQ185" s="24"/>
      <c r="KR185" s="24"/>
      <c r="KS185" s="24"/>
      <c r="KT185" s="24"/>
      <c r="KU185" s="24"/>
      <c r="KV185" s="24"/>
      <c r="KW185" s="24"/>
      <c r="KX185" s="24"/>
      <c r="KY185" s="24"/>
      <c r="KZ185" s="24"/>
      <c r="LA185" s="24"/>
      <c r="LB185" s="24"/>
      <c r="LC185" s="24"/>
      <c r="LD185" s="24"/>
      <c r="LE185" s="24"/>
      <c r="LF185" s="24"/>
      <c r="LG185" s="24"/>
      <c r="LH185" s="24"/>
      <c r="LI185" s="24"/>
      <c r="LJ185" s="24"/>
      <c r="LK185" s="24"/>
      <c r="LL185" s="24"/>
      <c r="LM185" s="24"/>
      <c r="LN185" s="24"/>
      <c r="LO185" s="24"/>
      <c r="LP185" s="24"/>
      <c r="LQ185" s="24"/>
      <c r="LR185" s="24"/>
      <c r="LS185" s="24"/>
      <c r="LT185" s="24"/>
      <c r="LU185" s="24"/>
      <c r="LV185" s="24"/>
      <c r="LW185" s="24"/>
      <c r="LX185" s="24"/>
      <c r="LY185" s="24"/>
      <c r="LZ185" s="24"/>
      <c r="MA185" s="24"/>
      <c r="MB185" s="24"/>
      <c r="MC185" s="24"/>
      <c r="MD185" s="24"/>
      <c r="ME185" s="24"/>
      <c r="MF185" s="24"/>
      <c r="MG185" s="24"/>
      <c r="MH185" s="24"/>
      <c r="MI185" s="24"/>
      <c r="MJ185" s="24"/>
      <c r="MK185" s="24"/>
      <c r="ML185" s="24"/>
      <c r="MM185" s="24"/>
      <c r="MN185" s="24"/>
      <c r="MO185" s="24"/>
      <c r="MP185" s="24"/>
      <c r="MQ185" s="24"/>
      <c r="MR185" s="24"/>
      <c r="MS185" s="24"/>
      <c r="MT185" s="24"/>
      <c r="MU185" s="24"/>
      <c r="MV185" s="24"/>
      <c r="MW185" s="24"/>
      <c r="MX185" s="24"/>
      <c r="MY185" s="24"/>
      <c r="MZ185" s="24"/>
      <c r="NA185" s="24"/>
      <c r="NB185" s="24"/>
      <c r="NC185" s="24"/>
      <c r="ND185" s="24"/>
      <c r="NE185" s="24"/>
      <c r="NF185" s="24"/>
      <c r="NG185" s="24"/>
      <c r="NH185" s="24"/>
      <c r="NI185" s="24"/>
      <c r="NJ185" s="24"/>
      <c r="NK185" s="24"/>
      <c r="NL185" s="24"/>
      <c r="NM185" s="24"/>
      <c r="NN185" s="24"/>
      <c r="NO185" s="24"/>
      <c r="NP185" s="24"/>
      <c r="NQ185" s="24"/>
      <c r="NR185" s="24"/>
      <c r="NS185" s="24"/>
      <c r="NT185" s="24"/>
      <c r="NU185" s="24"/>
      <c r="NV185" s="24"/>
      <c r="NW185" s="24"/>
      <c r="NX185" s="24"/>
      <c r="NY185" s="24"/>
      <c r="NZ185" s="24"/>
      <c r="OA185" s="24"/>
      <c r="OB185" s="24"/>
      <c r="OC185" s="24"/>
      <c r="OD185" s="24"/>
      <c r="OE185" s="24"/>
      <c r="OF185" s="24"/>
      <c r="OG185" s="24"/>
      <c r="OH185" s="24"/>
      <c r="OI185" s="24"/>
      <c r="OJ185" s="24"/>
      <c r="OK185" s="24"/>
      <c r="OL185" s="24"/>
      <c r="OM185" s="24"/>
      <c r="ON185" s="24"/>
      <c r="OO185" s="24"/>
      <c r="OP185" s="24"/>
      <c r="OQ185" s="24"/>
      <c r="OR185" s="24"/>
      <c r="OS185" s="24"/>
      <c r="OT185" s="24"/>
      <c r="OU185" s="24"/>
      <c r="OV185" s="24"/>
      <c r="OW185" s="24"/>
      <c r="OX185" s="24"/>
      <c r="OY185" s="24"/>
      <c r="OZ185" s="24"/>
      <c r="PA185" s="24"/>
      <c r="PB185" s="24"/>
      <c r="PC185" s="24"/>
      <c r="PD185" s="24"/>
      <c r="PE185" s="24"/>
      <c r="PF185" s="24"/>
      <c r="PG185" s="24"/>
      <c r="PH185" s="24"/>
      <c r="PI185" s="24"/>
      <c r="PJ185" s="24"/>
      <c r="PK185" s="24"/>
      <c r="PL185" s="24"/>
      <c r="PM185" s="24"/>
      <c r="PN185" s="24"/>
      <c r="PO185" s="24"/>
      <c r="PP185" s="24"/>
      <c r="PQ185" s="24"/>
      <c r="PR185" s="24"/>
      <c r="PS185" s="24"/>
      <c r="PT185" s="24"/>
      <c r="PU185" s="24"/>
      <c r="PV185" s="24"/>
      <c r="PW185" s="24"/>
      <c r="PX185" s="24"/>
      <c r="PY185" s="24"/>
      <c r="PZ185" s="24"/>
      <c r="QA185" s="24"/>
      <c r="QB185" s="24"/>
      <c r="QC185" s="24"/>
      <c r="QD185" s="24"/>
      <c r="QE185" s="24"/>
      <c r="QF185" s="24"/>
      <c r="QG185" s="24"/>
      <c r="QH185" s="24"/>
      <c r="QI185" s="24"/>
      <c r="QJ185" s="24"/>
      <c r="QK185" s="24"/>
      <c r="QL185" s="24"/>
      <c r="QM185" s="24"/>
      <c r="QN185" s="24"/>
      <c r="QO185" s="24"/>
      <c r="QP185" s="24"/>
      <c r="QQ185" s="24"/>
      <c r="QR185" s="24"/>
      <c r="QS185" s="24"/>
      <c r="QT185" s="24"/>
      <c r="QU185" s="24"/>
      <c r="QV185" s="24"/>
      <c r="QW185" s="24"/>
      <c r="QX185" s="24"/>
      <c r="QY185" s="24"/>
      <c r="QZ185" s="24"/>
      <c r="RA185" s="24"/>
      <c r="RB185" s="24"/>
      <c r="RC185" s="24"/>
      <c r="RD185" s="24"/>
      <c r="RE185" s="24"/>
      <c r="RF185" s="24"/>
      <c r="RG185" s="24"/>
      <c r="RH185" s="24"/>
      <c r="RI185" s="24"/>
      <c r="RJ185" s="24"/>
      <c r="RK185" s="24"/>
      <c r="RL185" s="24"/>
      <c r="RM185" s="24"/>
      <c r="RN185" s="24"/>
      <c r="RO185" s="24"/>
      <c r="RP185" s="24"/>
      <c r="RQ185" s="24"/>
      <c r="RR185" s="24"/>
      <c r="RS185" s="24"/>
      <c r="RT185" s="24"/>
      <c r="RU185" s="24"/>
      <c r="RV185" s="24"/>
      <c r="RW185" s="24"/>
      <c r="RX185" s="24"/>
      <c r="RY185" s="24"/>
      <c r="RZ185" s="24"/>
      <c r="SA185" s="24"/>
      <c r="SB185" s="24"/>
      <c r="SC185" s="24"/>
      <c r="SD185" s="24"/>
      <c r="SE185" s="24"/>
      <c r="SF185" s="24"/>
      <c r="SG185" s="24"/>
      <c r="SH185" s="24"/>
      <c r="SI185" s="24"/>
      <c r="SJ185" s="24"/>
      <c r="SK185" s="24"/>
      <c r="SL185" s="24"/>
      <c r="SM185" s="24"/>
      <c r="SN185" s="24"/>
      <c r="SO185" s="24"/>
      <c r="SP185" s="24"/>
      <c r="SQ185" s="24"/>
      <c r="SR185" s="24"/>
      <c r="SS185" s="24"/>
      <c r="ST185" s="24"/>
      <c r="SU185" s="24"/>
      <c r="SV185" s="24"/>
      <c r="SW185" s="24"/>
      <c r="SX185" s="24"/>
      <c r="SY185" s="24"/>
      <c r="SZ185" s="24"/>
      <c r="TA185" s="24"/>
      <c r="TB185" s="24"/>
      <c r="TC185" s="24"/>
      <c r="TD185" s="24"/>
      <c r="TE185" s="24"/>
      <c r="TF185" s="24"/>
      <c r="TG185" s="24"/>
      <c r="TH185" s="24"/>
      <c r="TI185" s="24"/>
      <c r="TJ185" s="24"/>
      <c r="TK185" s="24"/>
      <c r="TL185" s="24"/>
      <c r="TM185" s="24"/>
      <c r="TN185" s="24"/>
      <c r="TO185" s="24"/>
      <c r="TP185" s="24"/>
      <c r="TQ185" s="24"/>
      <c r="TR185" s="24"/>
      <c r="TS185" s="24"/>
      <c r="TT185" s="24"/>
      <c r="TU185" s="24"/>
      <c r="TV185" s="24"/>
      <c r="TW185" s="24"/>
      <c r="TX185" s="24"/>
      <c r="TY185" s="24"/>
      <c r="TZ185" s="24"/>
      <c r="UA185" s="24"/>
      <c r="UB185" s="24"/>
      <c r="UC185" s="24"/>
      <c r="UD185" s="24"/>
      <c r="UE185" s="24"/>
      <c r="UF185" s="24"/>
      <c r="UG185" s="24"/>
      <c r="UH185" s="24"/>
      <c r="UI185" s="24"/>
      <c r="UJ185" s="24"/>
      <c r="UK185" s="24"/>
      <c r="UL185" s="24"/>
      <c r="UM185" s="24"/>
      <c r="UN185" s="24"/>
      <c r="UO185" s="24"/>
      <c r="UP185" s="24"/>
      <c r="UQ185" s="24"/>
      <c r="UR185" s="24"/>
      <c r="US185" s="24"/>
      <c r="UT185" s="24"/>
      <c r="UU185" s="24"/>
      <c r="UV185" s="24"/>
      <c r="UW185" s="24"/>
      <c r="UX185" s="24"/>
      <c r="UY185" s="24"/>
      <c r="UZ185" s="24"/>
      <c r="VA185" s="24"/>
      <c r="VB185" s="24"/>
      <c r="VC185" s="24"/>
      <c r="VD185" s="24"/>
      <c r="VE185" s="24"/>
      <c r="VF185" s="24"/>
      <c r="VG185" s="24"/>
      <c r="VH185" s="24"/>
      <c r="VI185" s="24"/>
      <c r="VJ185" s="24"/>
      <c r="VK185" s="24"/>
      <c r="VL185" s="24"/>
      <c r="VM185" s="24"/>
      <c r="VN185" s="24"/>
      <c r="VO185" s="24"/>
      <c r="VP185" s="24"/>
      <c r="VQ185" s="24"/>
      <c r="VR185" s="24"/>
      <c r="VS185" s="24"/>
      <c r="VT185" s="24"/>
      <c r="VU185" s="24"/>
      <c r="VV185" s="24"/>
      <c r="VW185" s="24"/>
      <c r="VX185" s="24"/>
      <c r="VY185" s="24"/>
      <c r="VZ185" s="24"/>
      <c r="WA185" s="24"/>
      <c r="WB185" s="24"/>
      <c r="WC185" s="24"/>
      <c r="WD185" s="24"/>
      <c r="WE185" s="24"/>
      <c r="WF185" s="24"/>
      <c r="WG185" s="24"/>
      <c r="WH185" s="24"/>
      <c r="WI185" s="24"/>
      <c r="WJ185" s="24"/>
      <c r="WK185" s="24"/>
      <c r="WL185" s="24"/>
      <c r="WM185" s="24"/>
      <c r="WN185" s="24"/>
      <c r="WO185" s="24"/>
      <c r="WP185" s="24"/>
      <c r="WQ185" s="24"/>
      <c r="WR185" s="24"/>
      <c r="WS185" s="24"/>
      <c r="WT185" s="24"/>
      <c r="WU185" s="24"/>
      <c r="WV185" s="24"/>
      <c r="WW185" s="24"/>
      <c r="WX185" s="24"/>
      <c r="WY185" s="24"/>
      <c r="WZ185" s="24"/>
      <c r="XA185" s="24"/>
      <c r="XB185" s="24"/>
      <c r="XC185" s="24"/>
      <c r="XD185" s="24"/>
      <c r="XE185" s="24"/>
      <c r="XF185" s="24"/>
      <c r="XG185" s="24"/>
      <c r="XH185" s="24"/>
      <c r="XI185" s="24"/>
      <c r="XJ185" s="24"/>
      <c r="XK185" s="24"/>
      <c r="XL185" s="24"/>
      <c r="XM185" s="24"/>
      <c r="XN185" s="24"/>
      <c r="XO185" s="24"/>
      <c r="XP185" s="24"/>
      <c r="XQ185" s="24"/>
      <c r="XR185" s="24"/>
      <c r="XS185" s="24"/>
      <c r="XT185" s="24"/>
      <c r="XU185" s="24"/>
      <c r="XV185" s="24"/>
      <c r="XW185" s="24"/>
      <c r="XX185" s="24"/>
      <c r="XY185" s="24"/>
      <c r="XZ185" s="24"/>
      <c r="YA185" s="24"/>
      <c r="YB185" s="24"/>
      <c r="YC185" s="24"/>
      <c r="YD185" s="24"/>
      <c r="YE185" s="24"/>
      <c r="YF185" s="24"/>
      <c r="YG185" s="24"/>
      <c r="YH185" s="24"/>
      <c r="YI185" s="24"/>
      <c r="YJ185" s="24"/>
      <c r="YK185" s="24"/>
      <c r="YL185" s="24"/>
      <c r="YM185" s="24"/>
      <c r="YN185" s="24"/>
      <c r="YO185" s="24"/>
      <c r="YP185" s="24"/>
      <c r="YQ185" s="24"/>
      <c r="YR185" s="24"/>
      <c r="YS185" s="24"/>
      <c r="YT185" s="24"/>
      <c r="YU185" s="24"/>
      <c r="YV185" s="24"/>
      <c r="YW185" s="24"/>
      <c r="YX185" s="24"/>
      <c r="YY185" s="24"/>
      <c r="YZ185" s="24"/>
      <c r="ZA185" s="24"/>
      <c r="ZB185" s="24"/>
      <c r="ZC185" s="24"/>
      <c r="ZD185" s="24"/>
      <c r="ZE185" s="24"/>
      <c r="ZF185" s="24"/>
      <c r="ZG185" s="24"/>
      <c r="ZH185" s="24"/>
      <c r="ZI185" s="24"/>
      <c r="ZJ185" s="24"/>
      <c r="ZK185" s="24"/>
      <c r="ZL185" s="24"/>
      <c r="ZM185" s="24"/>
      <c r="ZN185" s="24"/>
      <c r="ZO185" s="24"/>
      <c r="ZP185" s="24"/>
      <c r="ZQ185" s="24"/>
      <c r="ZR185" s="24"/>
      <c r="ZS185" s="24"/>
      <c r="ZT185" s="24"/>
      <c r="ZU185" s="24"/>
      <c r="ZV185" s="24"/>
      <c r="ZW185" s="24"/>
      <c r="ZX185" s="24"/>
      <c r="ZY185" s="24"/>
      <c r="ZZ185" s="24"/>
      <c r="AAA185" s="24"/>
      <c r="AAB185" s="24"/>
      <c r="AAC185" s="24"/>
      <c r="AAD185" s="24"/>
      <c r="AAE185" s="24"/>
      <c r="AAF185" s="24"/>
      <c r="AAG185" s="24"/>
      <c r="AAH185" s="24"/>
      <c r="AAI185" s="24"/>
      <c r="AAJ185" s="24"/>
      <c r="AAK185" s="24"/>
      <c r="AAL185" s="24"/>
      <c r="AAM185" s="24"/>
      <c r="AAN185" s="24"/>
      <c r="AAO185" s="24"/>
      <c r="AAP185" s="24"/>
      <c r="AAQ185" s="24"/>
      <c r="AAR185" s="24"/>
      <c r="AAS185" s="24"/>
      <c r="AAT185" s="24"/>
      <c r="AAU185" s="24"/>
      <c r="AAV185" s="24"/>
      <c r="AAW185" s="24"/>
      <c r="AAX185" s="24"/>
      <c r="AAY185" s="24"/>
      <c r="AAZ185" s="24"/>
      <c r="ABA185" s="24"/>
      <c r="ABB185" s="24"/>
      <c r="ABC185" s="24"/>
      <c r="ABD185" s="24"/>
      <c r="ABE185" s="24"/>
      <c r="ABF185" s="24"/>
      <c r="ABG185" s="24"/>
      <c r="ABH185" s="24"/>
      <c r="ABI185" s="24"/>
      <c r="ABJ185" s="24"/>
      <c r="ABK185" s="24"/>
      <c r="ABL185" s="24"/>
      <c r="ABM185" s="24"/>
      <c r="ABN185" s="24"/>
      <c r="ABO185" s="24"/>
      <c r="ABP185" s="24"/>
      <c r="ABQ185" s="24"/>
      <c r="ABR185" s="24"/>
      <c r="ABS185" s="24"/>
      <c r="ABT185" s="24"/>
      <c r="ABU185" s="24"/>
      <c r="ABV185" s="24"/>
      <c r="ABW185" s="24"/>
      <c r="ABX185" s="24"/>
      <c r="ABY185" s="24"/>
      <c r="ABZ185" s="24"/>
      <c r="ACA185" s="24"/>
      <c r="ACB185" s="24"/>
      <c r="ACC185" s="24"/>
      <c r="ACD185" s="24"/>
      <c r="ACE185" s="24"/>
      <c r="ACF185" s="24"/>
      <c r="ACG185" s="24"/>
      <c r="ACH185" s="24"/>
      <c r="ACI185" s="24"/>
      <c r="ACJ185" s="24"/>
      <c r="ACK185" s="24"/>
      <c r="ACL185" s="24"/>
      <c r="ACM185" s="24"/>
      <c r="ACN185" s="24"/>
      <c r="ACO185" s="24"/>
      <c r="ACP185" s="24"/>
      <c r="ACQ185" s="24"/>
      <c r="ACR185" s="24"/>
      <c r="ACS185" s="24"/>
      <c r="ACT185" s="24"/>
      <c r="ACU185" s="24"/>
      <c r="ACV185" s="24"/>
      <c r="ACW185" s="24"/>
      <c r="ACX185" s="24"/>
      <c r="ACY185" s="24"/>
      <c r="ACZ185" s="24"/>
      <c r="ADA185" s="24"/>
      <c r="ADB185" s="24"/>
      <c r="ADC185" s="24"/>
      <c r="ADD185" s="24"/>
      <c r="ADE185" s="24"/>
      <c r="ADF185" s="24"/>
      <c r="ADG185" s="24"/>
      <c r="ADH185" s="24"/>
      <c r="ADI185" s="24"/>
      <c r="ADJ185" s="24"/>
      <c r="ADK185" s="24"/>
      <c r="ADL185" s="24"/>
      <c r="ADM185" s="24"/>
      <c r="ADN185" s="24"/>
      <c r="ADO185" s="24"/>
      <c r="ADP185" s="24"/>
      <c r="ADQ185" s="24"/>
      <c r="ADR185" s="24"/>
      <c r="ADS185" s="24"/>
      <c r="ADT185" s="24"/>
      <c r="ADU185" s="24"/>
      <c r="ADV185" s="24"/>
      <c r="ADW185" s="24"/>
      <c r="ADX185" s="24"/>
      <c r="ADY185" s="24"/>
      <c r="ADZ185" s="24"/>
      <c r="AEA185" s="24"/>
      <c r="AEB185" s="24"/>
      <c r="AEC185" s="24"/>
      <c r="AED185" s="24"/>
      <c r="AEE185" s="24"/>
      <c r="AEF185" s="24"/>
      <c r="AEG185" s="24"/>
      <c r="AEH185" s="24"/>
      <c r="AEI185" s="24"/>
      <c r="AEJ185" s="24"/>
      <c r="AEK185" s="24"/>
      <c r="AEL185" s="24"/>
      <c r="AEM185" s="24"/>
      <c r="AEN185" s="24"/>
      <c r="AEO185" s="24"/>
      <c r="AEP185" s="24"/>
      <c r="AEQ185" s="24"/>
      <c r="AER185" s="24"/>
      <c r="AES185" s="24"/>
      <c r="AET185" s="24"/>
      <c r="AEU185" s="24"/>
      <c r="AEV185" s="24"/>
      <c r="AEW185" s="24"/>
      <c r="AEX185" s="24"/>
      <c r="AEY185" s="24"/>
      <c r="AEZ185" s="24"/>
      <c r="AFA185" s="24"/>
      <c r="AFB185" s="24"/>
      <c r="AFC185" s="24"/>
      <c r="AFD185" s="24"/>
      <c r="AFE185" s="24"/>
      <c r="AFF185" s="24"/>
      <c r="AFG185" s="24"/>
      <c r="AFH185" s="24"/>
      <c r="AFI185" s="24"/>
      <c r="AFJ185" s="24"/>
      <c r="AFK185" s="24"/>
      <c r="AFL185" s="24"/>
      <c r="AFM185" s="24"/>
      <c r="AFN185" s="24"/>
      <c r="AFO185" s="24"/>
      <c r="AFP185" s="24"/>
      <c r="AFQ185" s="24"/>
      <c r="AFR185" s="24"/>
      <c r="AFS185" s="24"/>
      <c r="AFT185" s="24"/>
      <c r="AFU185" s="24"/>
      <c r="AFV185" s="24"/>
      <c r="AFW185" s="24"/>
      <c r="AFX185" s="24"/>
      <c r="AFY185" s="24"/>
      <c r="AFZ185" s="24"/>
      <c r="AGA185" s="24"/>
      <c r="AGB185" s="24"/>
    </row>
    <row r="186" spans="1:860" s="2" customFormat="1" ht="30" customHeight="1" x14ac:dyDescent="0.25">
      <c r="A186" s="38">
        <v>178</v>
      </c>
      <c r="B186" s="22" t="s">
        <v>182</v>
      </c>
      <c r="C186" s="38" t="s">
        <v>278</v>
      </c>
      <c r="D186" s="23" t="s">
        <v>183</v>
      </c>
      <c r="E186" s="22" t="s">
        <v>44</v>
      </c>
      <c r="F186" s="38" t="s">
        <v>261</v>
      </c>
      <c r="G186" s="52" t="s">
        <v>262</v>
      </c>
      <c r="H186" s="52" t="s">
        <v>262</v>
      </c>
      <c r="I186" s="36">
        <v>41000</v>
      </c>
      <c r="J186" s="36">
        <v>583.79</v>
      </c>
      <c r="K186" s="36">
        <v>25</v>
      </c>
      <c r="L186" s="35">
        <f t="shared" si="96"/>
        <v>1176.7</v>
      </c>
      <c r="M186" s="36">
        <f t="shared" si="198"/>
        <v>2910.9999999999995</v>
      </c>
      <c r="N186" s="36">
        <f t="shared" si="199"/>
        <v>451.00000000000006</v>
      </c>
      <c r="O186" s="35">
        <f t="shared" si="200"/>
        <v>1246.4000000000001</v>
      </c>
      <c r="P186" s="36">
        <f t="shared" si="201"/>
        <v>2906.9</v>
      </c>
      <c r="Q186" s="36">
        <f t="shared" si="202"/>
        <v>2423.1000000000004</v>
      </c>
      <c r="R186" s="36">
        <f t="shared" si="203"/>
        <v>3031.8900000000003</v>
      </c>
      <c r="S186" s="36">
        <f t="shared" si="204"/>
        <v>6268.9</v>
      </c>
      <c r="T186" s="36">
        <f t="shared" si="205"/>
        <v>37968.11</v>
      </c>
      <c r="U186" s="40" t="s">
        <v>349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92"/>
    </row>
    <row r="187" spans="1:860" s="2" customFormat="1" ht="30" customHeight="1" x14ac:dyDescent="0.25">
      <c r="A187" s="38">
        <v>179</v>
      </c>
      <c r="B187" s="22" t="s">
        <v>255</v>
      </c>
      <c r="C187" s="38" t="s">
        <v>278</v>
      </c>
      <c r="D187" s="23" t="s">
        <v>183</v>
      </c>
      <c r="E187" s="22" t="s">
        <v>96</v>
      </c>
      <c r="F187" s="38" t="s">
        <v>261</v>
      </c>
      <c r="G187" s="52" t="s">
        <v>262</v>
      </c>
      <c r="H187" s="52" t="s">
        <v>262</v>
      </c>
      <c r="I187" s="36">
        <v>42000</v>
      </c>
      <c r="J187" s="36">
        <v>724.92</v>
      </c>
      <c r="K187" s="36">
        <v>25</v>
      </c>
      <c r="L187" s="35">
        <f t="shared" si="96"/>
        <v>1205.4000000000001</v>
      </c>
      <c r="M187" s="36">
        <f t="shared" si="198"/>
        <v>2981.9999999999995</v>
      </c>
      <c r="N187" s="36">
        <f t="shared" si="199"/>
        <v>462.00000000000006</v>
      </c>
      <c r="O187" s="35">
        <f t="shared" si="200"/>
        <v>1276.8</v>
      </c>
      <c r="P187" s="36">
        <f t="shared" si="201"/>
        <v>2977.8</v>
      </c>
      <c r="Q187" s="36">
        <f t="shared" si="202"/>
        <v>2482.1999999999998</v>
      </c>
      <c r="R187" s="36">
        <f t="shared" si="203"/>
        <v>3232.12</v>
      </c>
      <c r="S187" s="36">
        <f t="shared" si="204"/>
        <v>6421.7999999999993</v>
      </c>
      <c r="T187" s="36">
        <f t="shared" si="205"/>
        <v>38767.879999999997</v>
      </c>
      <c r="U187" s="40" t="s">
        <v>349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92"/>
    </row>
    <row r="188" spans="1:860" s="2" customFormat="1" ht="30" customHeight="1" x14ac:dyDescent="0.25">
      <c r="A188" s="38">
        <v>180</v>
      </c>
      <c r="B188" s="22" t="s">
        <v>214</v>
      </c>
      <c r="C188" s="38" t="s">
        <v>279</v>
      </c>
      <c r="D188" s="22" t="s">
        <v>215</v>
      </c>
      <c r="E188" s="22" t="s">
        <v>198</v>
      </c>
      <c r="F188" s="38" t="s">
        <v>261</v>
      </c>
      <c r="G188" s="52" t="s">
        <v>262</v>
      </c>
      <c r="H188" s="52" t="s">
        <v>262</v>
      </c>
      <c r="I188" s="36">
        <v>60000</v>
      </c>
      <c r="J188" s="36">
        <v>3486.68</v>
      </c>
      <c r="K188" s="36">
        <v>25</v>
      </c>
      <c r="L188" s="35">
        <f t="shared" si="96"/>
        <v>1722</v>
      </c>
      <c r="M188" s="36">
        <f t="shared" ref="M188:M190" si="206">I188*7.1%</f>
        <v>4260</v>
      </c>
      <c r="N188" s="36">
        <f t="shared" ref="N188:N190" si="207">I188*1.1%</f>
        <v>660.00000000000011</v>
      </c>
      <c r="O188" s="35">
        <f t="shared" ref="O188:O190" si="208">I188*3.04%</f>
        <v>1824</v>
      </c>
      <c r="P188" s="36">
        <f t="shared" ref="P188:P190" si="209">I188*7.09%</f>
        <v>4254</v>
      </c>
      <c r="Q188" s="36">
        <f t="shared" ref="Q188:Q190" si="210">+L188+O188</f>
        <v>3546</v>
      </c>
      <c r="R188" s="36">
        <f t="shared" ref="R188:R190" si="211">SUM(J188+K188+L188+O188)</f>
        <v>7057.68</v>
      </c>
      <c r="S188" s="36">
        <f t="shared" ref="S188:S190" si="212">SUM(M188+N188+P188)</f>
        <v>9174</v>
      </c>
      <c r="T188" s="36">
        <f t="shared" ref="T188:T190" si="213">I188-R188</f>
        <v>52942.32</v>
      </c>
      <c r="U188" s="40" t="s">
        <v>349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92"/>
    </row>
    <row r="189" spans="1:860" s="2" customFormat="1" ht="30" customHeight="1" x14ac:dyDescent="0.25">
      <c r="A189" s="38">
        <v>181</v>
      </c>
      <c r="B189" s="22" t="s">
        <v>216</v>
      </c>
      <c r="C189" s="38" t="s">
        <v>278</v>
      </c>
      <c r="D189" s="22" t="s">
        <v>215</v>
      </c>
      <c r="E189" s="22" t="s">
        <v>96</v>
      </c>
      <c r="F189" s="38" t="s">
        <v>261</v>
      </c>
      <c r="G189" s="52" t="s">
        <v>262</v>
      </c>
      <c r="H189" s="52" t="s">
        <v>262</v>
      </c>
      <c r="I189" s="36">
        <v>42000</v>
      </c>
      <c r="J189" s="36">
        <v>724.92</v>
      </c>
      <c r="K189" s="36">
        <v>25</v>
      </c>
      <c r="L189" s="35">
        <f t="shared" si="96"/>
        <v>1205.4000000000001</v>
      </c>
      <c r="M189" s="36">
        <f t="shared" si="206"/>
        <v>2981.9999999999995</v>
      </c>
      <c r="N189" s="36">
        <f t="shared" si="207"/>
        <v>462.00000000000006</v>
      </c>
      <c r="O189" s="35">
        <f t="shared" si="208"/>
        <v>1276.8</v>
      </c>
      <c r="P189" s="36">
        <f t="shared" si="209"/>
        <v>2977.8</v>
      </c>
      <c r="Q189" s="36">
        <f t="shared" si="210"/>
        <v>2482.1999999999998</v>
      </c>
      <c r="R189" s="36">
        <f t="shared" si="211"/>
        <v>3232.12</v>
      </c>
      <c r="S189" s="36">
        <f t="shared" si="212"/>
        <v>6421.7999999999993</v>
      </c>
      <c r="T189" s="36">
        <f t="shared" si="213"/>
        <v>38767.879999999997</v>
      </c>
      <c r="U189" s="40" t="s">
        <v>349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92"/>
    </row>
    <row r="190" spans="1:860" s="2" customFormat="1" ht="30" customHeight="1" x14ac:dyDescent="0.25">
      <c r="A190" s="38">
        <v>182</v>
      </c>
      <c r="B190" s="22" t="s">
        <v>328</v>
      </c>
      <c r="C190" s="38" t="s">
        <v>278</v>
      </c>
      <c r="D190" s="22" t="s">
        <v>215</v>
      </c>
      <c r="E190" s="22" t="s">
        <v>71</v>
      </c>
      <c r="F190" s="38" t="s">
        <v>261</v>
      </c>
      <c r="G190" s="52" t="s">
        <v>262</v>
      </c>
      <c r="H190" s="52" t="s">
        <v>262</v>
      </c>
      <c r="I190" s="36">
        <v>61000</v>
      </c>
      <c r="J190" s="36">
        <v>3674.86</v>
      </c>
      <c r="K190" s="36">
        <v>25</v>
      </c>
      <c r="L190" s="35">
        <f t="shared" si="96"/>
        <v>1750.7</v>
      </c>
      <c r="M190" s="36">
        <f t="shared" si="206"/>
        <v>4331</v>
      </c>
      <c r="N190" s="36">
        <f t="shared" si="207"/>
        <v>671.00000000000011</v>
      </c>
      <c r="O190" s="35">
        <f t="shared" si="208"/>
        <v>1854.4</v>
      </c>
      <c r="P190" s="36">
        <f t="shared" si="209"/>
        <v>4324.9000000000005</v>
      </c>
      <c r="Q190" s="36">
        <f t="shared" si="210"/>
        <v>3605.1000000000004</v>
      </c>
      <c r="R190" s="36">
        <f t="shared" si="211"/>
        <v>7304.9600000000009</v>
      </c>
      <c r="S190" s="36">
        <f t="shared" si="212"/>
        <v>9326.9000000000015</v>
      </c>
      <c r="T190" s="36">
        <f t="shared" si="213"/>
        <v>53695.040000000001</v>
      </c>
      <c r="U190" s="40" t="s">
        <v>349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92"/>
    </row>
    <row r="191" spans="1:860" s="2" customFormat="1" ht="30" customHeight="1" x14ac:dyDescent="0.25">
      <c r="A191" s="38">
        <v>183</v>
      </c>
      <c r="B191" s="22" t="s">
        <v>166</v>
      </c>
      <c r="C191" s="38" t="s">
        <v>278</v>
      </c>
      <c r="D191" s="22" t="s">
        <v>165</v>
      </c>
      <c r="E191" s="22" t="s">
        <v>1</v>
      </c>
      <c r="F191" s="38" t="s">
        <v>261</v>
      </c>
      <c r="G191" s="52" t="s">
        <v>262</v>
      </c>
      <c r="H191" s="52" t="s">
        <v>262</v>
      </c>
      <c r="I191" s="36">
        <v>50000</v>
      </c>
      <c r="J191" s="36">
        <v>3708</v>
      </c>
      <c r="K191" s="36">
        <v>25</v>
      </c>
      <c r="L191" s="35">
        <f t="shared" si="96"/>
        <v>1435</v>
      </c>
      <c r="M191" s="36">
        <f>I191*7.1%</f>
        <v>3549.9999999999995</v>
      </c>
      <c r="N191" s="36">
        <f>I191*1.1%</f>
        <v>550</v>
      </c>
      <c r="O191" s="35">
        <f>I191*3.04%</f>
        <v>1520</v>
      </c>
      <c r="P191" s="36">
        <f>I191*7.09%</f>
        <v>3545.0000000000005</v>
      </c>
      <c r="Q191" s="36">
        <f>+L191+O191</f>
        <v>2955</v>
      </c>
      <c r="R191" s="36">
        <f>SUM(J191+K191+L191+O191)</f>
        <v>6688</v>
      </c>
      <c r="S191" s="36">
        <f>SUM(M191+N191+P191)</f>
        <v>7645</v>
      </c>
      <c r="T191" s="36">
        <f>I191-R191</f>
        <v>43312</v>
      </c>
      <c r="U191" s="40" t="s">
        <v>349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92"/>
    </row>
    <row r="192" spans="1:860" s="2" customFormat="1" ht="30" customHeight="1" x14ac:dyDescent="0.25">
      <c r="A192" s="38">
        <v>184</v>
      </c>
      <c r="B192" s="22" t="s">
        <v>329</v>
      </c>
      <c r="C192" s="38" t="s">
        <v>279</v>
      </c>
      <c r="D192" s="22" t="s">
        <v>165</v>
      </c>
      <c r="E192" s="22" t="s">
        <v>96</v>
      </c>
      <c r="F192" s="38" t="s">
        <v>261</v>
      </c>
      <c r="G192" s="52" t="s">
        <v>262</v>
      </c>
      <c r="H192" s="52" t="s">
        <v>262</v>
      </c>
      <c r="I192" s="36">
        <v>40000</v>
      </c>
      <c r="J192" s="36">
        <v>185.33</v>
      </c>
      <c r="K192" s="36">
        <v>25</v>
      </c>
      <c r="L192" s="35">
        <f t="shared" si="96"/>
        <v>1148</v>
      </c>
      <c r="M192" s="36">
        <f>I192*7.1%</f>
        <v>2839.9999999999995</v>
      </c>
      <c r="N192" s="36">
        <f>I192*1.1%</f>
        <v>440.00000000000006</v>
      </c>
      <c r="O192" s="35">
        <f>I192*3.04%</f>
        <v>1216</v>
      </c>
      <c r="P192" s="36">
        <f>I192*7.09%</f>
        <v>2836</v>
      </c>
      <c r="Q192" s="36">
        <f>+L192+O192</f>
        <v>2364</v>
      </c>
      <c r="R192" s="36">
        <f>SUM(J192+K192+L192+O192)</f>
        <v>2574.33</v>
      </c>
      <c r="S192" s="36">
        <f>SUM(M192+N192+P192)</f>
        <v>6116</v>
      </c>
      <c r="T192" s="36">
        <f>I192-R192</f>
        <v>37425.67</v>
      </c>
      <c r="U192" s="40" t="s">
        <v>349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92"/>
    </row>
    <row r="193" spans="1:860" s="2" customFormat="1" ht="30" customHeight="1" x14ac:dyDescent="0.25">
      <c r="A193" s="38">
        <v>185</v>
      </c>
      <c r="B193" s="22" t="s">
        <v>383</v>
      </c>
      <c r="C193" s="38" t="s">
        <v>278</v>
      </c>
      <c r="D193" s="22" t="s">
        <v>165</v>
      </c>
      <c r="E193" s="22" t="s">
        <v>210</v>
      </c>
      <c r="F193" s="38" t="s">
        <v>261</v>
      </c>
      <c r="G193" s="52" t="s">
        <v>262</v>
      </c>
      <c r="H193" s="52" t="s">
        <v>262</v>
      </c>
      <c r="I193" s="36">
        <v>40000</v>
      </c>
      <c r="J193" s="36">
        <v>885.3</v>
      </c>
      <c r="K193" s="36">
        <v>25</v>
      </c>
      <c r="L193" s="35">
        <f t="shared" si="96"/>
        <v>1148</v>
      </c>
      <c r="M193" s="36">
        <f>I193*7.1%</f>
        <v>2839.9999999999995</v>
      </c>
      <c r="N193" s="36">
        <f>I193*1.1%</f>
        <v>440.00000000000006</v>
      </c>
      <c r="O193" s="35">
        <f>I193*3.04%</f>
        <v>1216</v>
      </c>
      <c r="P193" s="36">
        <f>I193*7.09%</f>
        <v>2836</v>
      </c>
      <c r="Q193" s="36">
        <f>+L193+O193</f>
        <v>2364</v>
      </c>
      <c r="R193" s="36">
        <f>SUM(J193+K193+L193+O193)</f>
        <v>3274.3</v>
      </c>
      <c r="S193" s="36">
        <f>SUM(M193+N193+P193)</f>
        <v>6116</v>
      </c>
      <c r="T193" s="36">
        <f>I193-R193</f>
        <v>36725.699999999997</v>
      </c>
      <c r="U193" s="40" t="s">
        <v>349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92"/>
    </row>
    <row r="194" spans="1:860" s="2" customFormat="1" ht="30" customHeight="1" x14ac:dyDescent="0.25">
      <c r="A194" s="38">
        <v>186</v>
      </c>
      <c r="B194" s="22" t="s">
        <v>115</v>
      </c>
      <c r="C194" s="38" t="s">
        <v>278</v>
      </c>
      <c r="D194" s="22" t="s">
        <v>116</v>
      </c>
      <c r="E194" s="22" t="s">
        <v>1</v>
      </c>
      <c r="F194" s="38" t="s">
        <v>261</v>
      </c>
      <c r="G194" s="52" t="s">
        <v>262</v>
      </c>
      <c r="H194" s="52" t="s">
        <v>262</v>
      </c>
      <c r="I194" s="36">
        <v>50000</v>
      </c>
      <c r="J194" s="36">
        <v>3708</v>
      </c>
      <c r="K194" s="36">
        <v>25</v>
      </c>
      <c r="L194" s="35">
        <f t="shared" si="96"/>
        <v>1435</v>
      </c>
      <c r="M194" s="36">
        <f t="shared" ref="M194:M204" si="214">I194*7.1%</f>
        <v>3549.9999999999995</v>
      </c>
      <c r="N194" s="36">
        <f t="shared" ref="N194:N204" si="215">I194*1.1%</f>
        <v>550</v>
      </c>
      <c r="O194" s="35">
        <f t="shared" ref="O194:O204" si="216">I194*3.04%</f>
        <v>1520</v>
      </c>
      <c r="P194" s="36">
        <f t="shared" ref="P194:P204" si="217">I194*7.09%</f>
        <v>3545.0000000000005</v>
      </c>
      <c r="Q194" s="36">
        <f t="shared" ref="Q194:Q204" si="218">+L194+O194</f>
        <v>2955</v>
      </c>
      <c r="R194" s="36">
        <f t="shared" ref="R194:R206" si="219">SUM(J194+K194+L194+O194)</f>
        <v>6688</v>
      </c>
      <c r="S194" s="36">
        <f t="shared" ref="S194:S204" si="220">SUM(M194+N194+P194)</f>
        <v>7645</v>
      </c>
      <c r="T194" s="36">
        <f t="shared" ref="T194:T206" si="221">I194-R194</f>
        <v>43312</v>
      </c>
      <c r="U194" s="40" t="s">
        <v>349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92"/>
    </row>
    <row r="195" spans="1:860" s="2" customFormat="1" ht="30" customHeight="1" x14ac:dyDescent="0.25">
      <c r="A195" s="38">
        <v>187</v>
      </c>
      <c r="B195" s="22" t="s">
        <v>167</v>
      </c>
      <c r="C195" s="38" t="s">
        <v>279</v>
      </c>
      <c r="D195" s="22" t="s">
        <v>168</v>
      </c>
      <c r="E195" s="22" t="s">
        <v>1</v>
      </c>
      <c r="F195" s="38" t="s">
        <v>261</v>
      </c>
      <c r="G195" s="52" t="s">
        <v>262</v>
      </c>
      <c r="H195" s="52" t="s">
        <v>262</v>
      </c>
      <c r="I195" s="36">
        <v>50000</v>
      </c>
      <c r="J195" s="36">
        <v>3708</v>
      </c>
      <c r="K195" s="36">
        <v>25</v>
      </c>
      <c r="L195" s="35">
        <f t="shared" si="96"/>
        <v>1435</v>
      </c>
      <c r="M195" s="36">
        <f t="shared" si="214"/>
        <v>3549.9999999999995</v>
      </c>
      <c r="N195" s="36">
        <f t="shared" si="215"/>
        <v>550</v>
      </c>
      <c r="O195" s="35">
        <f t="shared" si="216"/>
        <v>1520</v>
      </c>
      <c r="P195" s="36">
        <f t="shared" si="217"/>
        <v>3545.0000000000005</v>
      </c>
      <c r="Q195" s="36">
        <f t="shared" si="218"/>
        <v>2955</v>
      </c>
      <c r="R195" s="36">
        <f t="shared" si="219"/>
        <v>6688</v>
      </c>
      <c r="S195" s="36">
        <f t="shared" si="220"/>
        <v>7645</v>
      </c>
      <c r="T195" s="36">
        <f t="shared" si="221"/>
        <v>43312</v>
      </c>
      <c r="U195" s="40" t="s">
        <v>349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92"/>
    </row>
    <row r="196" spans="1:860" s="2" customFormat="1" ht="30" customHeight="1" x14ac:dyDescent="0.25">
      <c r="A196" s="38">
        <v>188</v>
      </c>
      <c r="B196" s="22" t="s">
        <v>256</v>
      </c>
      <c r="C196" s="38" t="s">
        <v>279</v>
      </c>
      <c r="D196" s="22" t="s">
        <v>168</v>
      </c>
      <c r="E196" s="22" t="s">
        <v>96</v>
      </c>
      <c r="F196" s="38" t="s">
        <v>261</v>
      </c>
      <c r="G196" s="52" t="s">
        <v>262</v>
      </c>
      <c r="H196" s="52" t="s">
        <v>262</v>
      </c>
      <c r="I196" s="36">
        <v>42000</v>
      </c>
      <c r="J196" s="36">
        <v>724.92</v>
      </c>
      <c r="K196" s="36">
        <v>25</v>
      </c>
      <c r="L196" s="35">
        <f t="shared" si="96"/>
        <v>1205.4000000000001</v>
      </c>
      <c r="M196" s="36">
        <f t="shared" si="214"/>
        <v>2981.9999999999995</v>
      </c>
      <c r="N196" s="36">
        <f t="shared" si="215"/>
        <v>462.00000000000006</v>
      </c>
      <c r="O196" s="35">
        <f t="shared" si="216"/>
        <v>1276.8</v>
      </c>
      <c r="P196" s="36">
        <f t="shared" si="217"/>
        <v>2977.8</v>
      </c>
      <c r="Q196" s="36">
        <f t="shared" si="218"/>
        <v>2482.1999999999998</v>
      </c>
      <c r="R196" s="36">
        <f t="shared" si="219"/>
        <v>3232.12</v>
      </c>
      <c r="S196" s="36">
        <f t="shared" si="220"/>
        <v>6421.7999999999993</v>
      </c>
      <c r="T196" s="36">
        <f t="shared" si="221"/>
        <v>38767.879999999997</v>
      </c>
      <c r="U196" s="40" t="s">
        <v>349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92"/>
    </row>
    <row r="197" spans="1:860" s="2" customFormat="1" ht="30" customHeight="1" x14ac:dyDescent="0.25">
      <c r="A197" s="38">
        <v>189</v>
      </c>
      <c r="B197" s="22" t="s">
        <v>218</v>
      </c>
      <c r="C197" s="38" t="s">
        <v>278</v>
      </c>
      <c r="D197" s="22" t="s">
        <v>217</v>
      </c>
      <c r="E197" s="22" t="s">
        <v>96</v>
      </c>
      <c r="F197" s="38" t="s">
        <v>261</v>
      </c>
      <c r="G197" s="52" t="s">
        <v>262</v>
      </c>
      <c r="H197" s="52" t="s">
        <v>262</v>
      </c>
      <c r="I197" s="36">
        <v>42000</v>
      </c>
      <c r="J197" s="36">
        <v>724.92</v>
      </c>
      <c r="K197" s="36">
        <v>25</v>
      </c>
      <c r="L197" s="35">
        <f t="shared" si="96"/>
        <v>1205.4000000000001</v>
      </c>
      <c r="M197" s="36">
        <f t="shared" si="214"/>
        <v>2981.9999999999995</v>
      </c>
      <c r="N197" s="36">
        <f t="shared" si="215"/>
        <v>462.00000000000006</v>
      </c>
      <c r="O197" s="35">
        <f t="shared" si="216"/>
        <v>1276.8</v>
      </c>
      <c r="P197" s="36">
        <f t="shared" si="217"/>
        <v>2977.8</v>
      </c>
      <c r="Q197" s="36">
        <f t="shared" si="218"/>
        <v>2482.1999999999998</v>
      </c>
      <c r="R197" s="36">
        <f t="shared" si="219"/>
        <v>3232.12</v>
      </c>
      <c r="S197" s="36">
        <f t="shared" si="220"/>
        <v>6421.7999999999993</v>
      </c>
      <c r="T197" s="36">
        <f t="shared" si="221"/>
        <v>38767.879999999997</v>
      </c>
      <c r="U197" s="40" t="s">
        <v>349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92"/>
    </row>
    <row r="198" spans="1:860" s="2" customFormat="1" ht="30" customHeight="1" x14ac:dyDescent="0.25">
      <c r="A198" s="38">
        <v>190</v>
      </c>
      <c r="B198" s="22" t="s">
        <v>169</v>
      </c>
      <c r="C198" s="38" t="s">
        <v>278</v>
      </c>
      <c r="D198" s="22" t="s">
        <v>170</v>
      </c>
      <c r="E198" s="22" t="s">
        <v>99</v>
      </c>
      <c r="F198" s="38" t="s">
        <v>261</v>
      </c>
      <c r="G198" s="52" t="s">
        <v>262</v>
      </c>
      <c r="H198" s="52" t="s">
        <v>262</v>
      </c>
      <c r="I198" s="36">
        <v>45000</v>
      </c>
      <c r="J198" s="36">
        <v>1148.33</v>
      </c>
      <c r="K198" s="36">
        <v>25</v>
      </c>
      <c r="L198" s="35">
        <f t="shared" si="96"/>
        <v>1291.5</v>
      </c>
      <c r="M198" s="36">
        <f t="shared" si="214"/>
        <v>3194.9999999999995</v>
      </c>
      <c r="N198" s="36">
        <f t="shared" si="215"/>
        <v>495.00000000000006</v>
      </c>
      <c r="O198" s="35">
        <f t="shared" si="216"/>
        <v>1368</v>
      </c>
      <c r="P198" s="36">
        <f t="shared" si="217"/>
        <v>3190.5</v>
      </c>
      <c r="Q198" s="36">
        <f t="shared" si="218"/>
        <v>2659.5</v>
      </c>
      <c r="R198" s="36">
        <f t="shared" si="219"/>
        <v>3832.83</v>
      </c>
      <c r="S198" s="36">
        <f t="shared" si="220"/>
        <v>6880.5</v>
      </c>
      <c r="T198" s="36">
        <f t="shared" si="221"/>
        <v>41167.17</v>
      </c>
      <c r="U198" s="40" t="s">
        <v>349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92"/>
    </row>
    <row r="199" spans="1:860" s="2" customFormat="1" ht="30" customHeight="1" x14ac:dyDescent="0.25">
      <c r="A199" s="38">
        <v>191</v>
      </c>
      <c r="B199" s="22" t="s">
        <v>118</v>
      </c>
      <c r="C199" s="38" t="s">
        <v>278</v>
      </c>
      <c r="D199" s="22" t="s">
        <v>117</v>
      </c>
      <c r="E199" s="22" t="s">
        <v>99</v>
      </c>
      <c r="F199" s="38" t="s">
        <v>261</v>
      </c>
      <c r="G199" s="52" t="s">
        <v>262</v>
      </c>
      <c r="H199" s="52" t="s">
        <v>262</v>
      </c>
      <c r="I199" s="36">
        <v>45000</v>
      </c>
      <c r="J199" s="36">
        <v>1148.33</v>
      </c>
      <c r="K199" s="36">
        <v>25</v>
      </c>
      <c r="L199" s="35">
        <f t="shared" si="96"/>
        <v>1291.5</v>
      </c>
      <c r="M199" s="36">
        <f>I199*7.1%</f>
        <v>3194.9999999999995</v>
      </c>
      <c r="N199" s="36">
        <f>I199*1.1%</f>
        <v>495.00000000000006</v>
      </c>
      <c r="O199" s="35">
        <f>I199*3.04%</f>
        <v>1368</v>
      </c>
      <c r="P199" s="36">
        <f>I199*7.09%</f>
        <v>3190.5</v>
      </c>
      <c r="Q199" s="36">
        <f>+L199+O199</f>
        <v>2659.5</v>
      </c>
      <c r="R199" s="36">
        <f>SUM(J199+K199+L199+O199)</f>
        <v>3832.83</v>
      </c>
      <c r="S199" s="36">
        <f>SUM(M199+N199+P199)</f>
        <v>6880.5</v>
      </c>
      <c r="T199" s="36">
        <f>I199-R199</f>
        <v>41167.17</v>
      </c>
      <c r="U199" s="40" t="s">
        <v>349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92"/>
    </row>
    <row r="200" spans="1:860" s="2" customFormat="1" ht="30" customHeight="1" x14ac:dyDescent="0.25">
      <c r="A200" s="38">
        <v>192</v>
      </c>
      <c r="B200" s="22" t="s">
        <v>219</v>
      </c>
      <c r="C200" s="38" t="s">
        <v>278</v>
      </c>
      <c r="D200" s="22" t="s">
        <v>117</v>
      </c>
      <c r="E200" s="22" t="s">
        <v>96</v>
      </c>
      <c r="F200" s="38" t="s">
        <v>261</v>
      </c>
      <c r="G200" s="52" t="s">
        <v>262</v>
      </c>
      <c r="H200" s="52" t="s">
        <v>262</v>
      </c>
      <c r="I200" s="36">
        <v>42000</v>
      </c>
      <c r="J200" s="36">
        <v>724.92</v>
      </c>
      <c r="K200" s="36">
        <v>25</v>
      </c>
      <c r="L200" s="35">
        <f t="shared" si="96"/>
        <v>1205.4000000000001</v>
      </c>
      <c r="M200" s="36">
        <f t="shared" si="214"/>
        <v>2981.9999999999995</v>
      </c>
      <c r="N200" s="36">
        <f t="shared" si="215"/>
        <v>462.00000000000006</v>
      </c>
      <c r="O200" s="35">
        <f t="shared" si="216"/>
        <v>1276.8</v>
      </c>
      <c r="P200" s="36">
        <f t="shared" si="217"/>
        <v>2977.8</v>
      </c>
      <c r="Q200" s="36">
        <f t="shared" si="218"/>
        <v>2482.1999999999998</v>
      </c>
      <c r="R200" s="36">
        <f t="shared" si="219"/>
        <v>3232.12</v>
      </c>
      <c r="S200" s="36">
        <f t="shared" si="220"/>
        <v>6421.7999999999993</v>
      </c>
      <c r="T200" s="36">
        <f t="shared" si="221"/>
        <v>38767.879999999997</v>
      </c>
      <c r="U200" s="40" t="s">
        <v>349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92"/>
    </row>
    <row r="201" spans="1:860" s="29" customFormat="1" ht="30" customHeight="1" x14ac:dyDescent="0.25">
      <c r="A201" s="38">
        <v>193</v>
      </c>
      <c r="B201" s="22" t="s">
        <v>411</v>
      </c>
      <c r="C201" s="38" t="s">
        <v>279</v>
      </c>
      <c r="D201" s="22" t="s">
        <v>117</v>
      </c>
      <c r="E201" s="22" t="s">
        <v>99</v>
      </c>
      <c r="F201" s="38" t="s">
        <v>261</v>
      </c>
      <c r="G201" s="52" t="s">
        <v>262</v>
      </c>
      <c r="H201" s="52" t="s">
        <v>262</v>
      </c>
      <c r="I201" s="36">
        <v>40000</v>
      </c>
      <c r="J201" s="36">
        <v>885.3</v>
      </c>
      <c r="K201" s="36">
        <v>25</v>
      </c>
      <c r="L201" s="35">
        <f t="shared" si="96"/>
        <v>1148</v>
      </c>
      <c r="M201" s="36">
        <f t="shared" si="214"/>
        <v>2839.9999999999995</v>
      </c>
      <c r="N201" s="36">
        <f t="shared" si="215"/>
        <v>440.00000000000006</v>
      </c>
      <c r="O201" s="35">
        <f t="shared" si="216"/>
        <v>1216</v>
      </c>
      <c r="P201" s="36">
        <f t="shared" si="217"/>
        <v>2836</v>
      </c>
      <c r="Q201" s="36">
        <f t="shared" si="218"/>
        <v>2364</v>
      </c>
      <c r="R201" s="36">
        <f t="shared" si="219"/>
        <v>3274.3</v>
      </c>
      <c r="S201" s="36">
        <f t="shared" si="220"/>
        <v>6116</v>
      </c>
      <c r="T201" s="36">
        <f t="shared" si="221"/>
        <v>36725.699999999997</v>
      </c>
      <c r="U201" s="40" t="s">
        <v>349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92"/>
    </row>
    <row r="202" spans="1:860" s="2" customFormat="1" ht="30" customHeight="1" x14ac:dyDescent="0.25">
      <c r="A202" s="38">
        <v>194</v>
      </c>
      <c r="B202" s="22" t="s">
        <v>120</v>
      </c>
      <c r="C202" s="38" t="s">
        <v>279</v>
      </c>
      <c r="D202" s="22" t="s">
        <v>119</v>
      </c>
      <c r="E202" s="22" t="s">
        <v>1</v>
      </c>
      <c r="F202" s="38" t="s">
        <v>261</v>
      </c>
      <c r="G202" s="52" t="s">
        <v>262</v>
      </c>
      <c r="H202" s="52" t="s">
        <v>262</v>
      </c>
      <c r="I202" s="36">
        <v>50000</v>
      </c>
      <c r="J202" s="36">
        <v>1854</v>
      </c>
      <c r="K202" s="36">
        <v>25</v>
      </c>
      <c r="L202" s="35">
        <f t="shared" ref="L202:L262" si="222">I202*2.87%</f>
        <v>1435</v>
      </c>
      <c r="M202" s="36">
        <f t="shared" si="214"/>
        <v>3549.9999999999995</v>
      </c>
      <c r="N202" s="36">
        <f t="shared" si="215"/>
        <v>550</v>
      </c>
      <c r="O202" s="35">
        <f t="shared" si="216"/>
        <v>1520</v>
      </c>
      <c r="P202" s="36">
        <f t="shared" si="217"/>
        <v>3545.0000000000005</v>
      </c>
      <c r="Q202" s="36">
        <f t="shared" si="218"/>
        <v>2955</v>
      </c>
      <c r="R202" s="36">
        <f t="shared" si="219"/>
        <v>4834</v>
      </c>
      <c r="S202" s="36">
        <f t="shared" si="220"/>
        <v>7645</v>
      </c>
      <c r="T202" s="36">
        <f t="shared" si="221"/>
        <v>45166</v>
      </c>
      <c r="U202" s="40" t="s">
        <v>349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92"/>
    </row>
    <row r="203" spans="1:860" s="2" customFormat="1" ht="30" customHeight="1" x14ac:dyDescent="0.25">
      <c r="A203" s="38">
        <v>195</v>
      </c>
      <c r="B203" s="22" t="s">
        <v>220</v>
      </c>
      <c r="C203" s="38" t="s">
        <v>278</v>
      </c>
      <c r="D203" s="22" t="s">
        <v>119</v>
      </c>
      <c r="E203" s="22" t="s">
        <v>96</v>
      </c>
      <c r="F203" s="38" t="s">
        <v>261</v>
      </c>
      <c r="G203" s="52" t="s">
        <v>262</v>
      </c>
      <c r="H203" s="52" t="s">
        <v>262</v>
      </c>
      <c r="I203" s="36">
        <v>42000</v>
      </c>
      <c r="J203" s="36">
        <v>724.92</v>
      </c>
      <c r="K203" s="36">
        <v>25</v>
      </c>
      <c r="L203" s="35">
        <f t="shared" si="222"/>
        <v>1205.4000000000001</v>
      </c>
      <c r="M203" s="36">
        <f t="shared" si="214"/>
        <v>2981.9999999999995</v>
      </c>
      <c r="N203" s="36">
        <f t="shared" si="215"/>
        <v>462.00000000000006</v>
      </c>
      <c r="O203" s="35">
        <f t="shared" si="216"/>
        <v>1276.8</v>
      </c>
      <c r="P203" s="36">
        <f t="shared" si="217"/>
        <v>2977.8</v>
      </c>
      <c r="Q203" s="36">
        <f t="shared" si="218"/>
        <v>2482.1999999999998</v>
      </c>
      <c r="R203" s="36">
        <f t="shared" si="219"/>
        <v>3232.12</v>
      </c>
      <c r="S203" s="36">
        <f t="shared" si="220"/>
        <v>6421.7999999999993</v>
      </c>
      <c r="T203" s="36">
        <f t="shared" si="221"/>
        <v>38767.879999999997</v>
      </c>
      <c r="U203" s="40" t="s">
        <v>349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92"/>
    </row>
    <row r="204" spans="1:860" s="2" customFormat="1" ht="30" customHeight="1" x14ac:dyDescent="0.25">
      <c r="A204" s="38">
        <v>196</v>
      </c>
      <c r="B204" s="22" t="s">
        <v>257</v>
      </c>
      <c r="C204" s="38" t="s">
        <v>279</v>
      </c>
      <c r="D204" s="22" t="s">
        <v>119</v>
      </c>
      <c r="E204" s="22" t="s">
        <v>96</v>
      </c>
      <c r="F204" s="38" t="s">
        <v>261</v>
      </c>
      <c r="G204" s="52" t="s">
        <v>262</v>
      </c>
      <c r="H204" s="52" t="s">
        <v>262</v>
      </c>
      <c r="I204" s="36">
        <v>42000</v>
      </c>
      <c r="J204" s="36">
        <v>1449.84</v>
      </c>
      <c r="K204" s="36">
        <v>25</v>
      </c>
      <c r="L204" s="35">
        <f t="shared" si="222"/>
        <v>1205.4000000000001</v>
      </c>
      <c r="M204" s="36">
        <f t="shared" si="214"/>
        <v>2981.9999999999995</v>
      </c>
      <c r="N204" s="36">
        <f t="shared" si="215"/>
        <v>462.00000000000006</v>
      </c>
      <c r="O204" s="35">
        <f t="shared" si="216"/>
        <v>1276.8</v>
      </c>
      <c r="P204" s="36">
        <f t="shared" si="217"/>
        <v>2977.8</v>
      </c>
      <c r="Q204" s="36">
        <f t="shared" si="218"/>
        <v>2482.1999999999998</v>
      </c>
      <c r="R204" s="36">
        <f t="shared" si="219"/>
        <v>3957.04</v>
      </c>
      <c r="S204" s="36">
        <f t="shared" si="220"/>
        <v>6421.7999999999993</v>
      </c>
      <c r="T204" s="36">
        <f t="shared" si="221"/>
        <v>38042.959999999999</v>
      </c>
      <c r="U204" s="40" t="s">
        <v>349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92"/>
    </row>
    <row r="205" spans="1:860" s="2" customFormat="1" ht="30" customHeight="1" x14ac:dyDescent="0.25">
      <c r="A205" s="38">
        <v>197</v>
      </c>
      <c r="B205" s="22" t="s">
        <v>221</v>
      </c>
      <c r="C205" s="38" t="s">
        <v>279</v>
      </c>
      <c r="D205" s="22" t="s">
        <v>222</v>
      </c>
      <c r="E205" s="22" t="s">
        <v>96</v>
      </c>
      <c r="F205" s="38" t="s">
        <v>261</v>
      </c>
      <c r="G205" s="52" t="s">
        <v>262</v>
      </c>
      <c r="H205" s="52" t="s">
        <v>262</v>
      </c>
      <c r="I205" s="36">
        <v>42000</v>
      </c>
      <c r="J205" s="36">
        <v>1449.84</v>
      </c>
      <c r="K205" s="36">
        <v>25</v>
      </c>
      <c r="L205" s="35">
        <f t="shared" si="222"/>
        <v>1205.4000000000001</v>
      </c>
      <c r="M205" s="36">
        <f t="shared" ref="M205:M206" si="223">I205*7.1%</f>
        <v>2981.9999999999995</v>
      </c>
      <c r="N205" s="36">
        <f t="shared" ref="N205:N206" si="224">I205*1.1%</f>
        <v>462.00000000000006</v>
      </c>
      <c r="O205" s="35">
        <f t="shared" ref="O205:O206" si="225">I205*3.04%</f>
        <v>1276.8</v>
      </c>
      <c r="P205" s="36">
        <f t="shared" ref="P205:P206" si="226">I205*7.09%</f>
        <v>2977.8</v>
      </c>
      <c r="Q205" s="36">
        <f t="shared" ref="Q205:Q206" si="227">+L205+O205</f>
        <v>2482.1999999999998</v>
      </c>
      <c r="R205" s="36">
        <f t="shared" ref="R205" si="228">SUM(J205+K205+L205+O205)</f>
        <v>3957.04</v>
      </c>
      <c r="S205" s="36">
        <f t="shared" ref="S205:S206" si="229">SUM(M205+N205+P205)</f>
        <v>6421.7999999999993</v>
      </c>
      <c r="T205" s="36">
        <f t="shared" ref="T205" si="230">I205-R205</f>
        <v>38042.959999999999</v>
      </c>
      <c r="U205" s="40" t="s">
        <v>349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92"/>
    </row>
    <row r="206" spans="1:860" s="2" customFormat="1" ht="30" customHeight="1" x14ac:dyDescent="0.25">
      <c r="A206" s="38">
        <v>198</v>
      </c>
      <c r="B206" s="22" t="s">
        <v>399</v>
      </c>
      <c r="C206" s="38" t="s">
        <v>279</v>
      </c>
      <c r="D206" s="22" t="s">
        <v>172</v>
      </c>
      <c r="E206" s="22" t="s">
        <v>99</v>
      </c>
      <c r="F206" s="38" t="s">
        <v>261</v>
      </c>
      <c r="G206" s="52" t="s">
        <v>262</v>
      </c>
      <c r="H206" s="52" t="s">
        <v>262</v>
      </c>
      <c r="I206" s="36">
        <v>40000</v>
      </c>
      <c r="J206" s="36">
        <v>442.65</v>
      </c>
      <c r="K206" s="36">
        <v>25</v>
      </c>
      <c r="L206" s="35">
        <f t="shared" si="222"/>
        <v>1148</v>
      </c>
      <c r="M206" s="36">
        <f t="shared" si="223"/>
        <v>2839.9999999999995</v>
      </c>
      <c r="N206" s="36">
        <f t="shared" si="224"/>
        <v>440.00000000000006</v>
      </c>
      <c r="O206" s="35">
        <f t="shared" si="225"/>
        <v>1216</v>
      </c>
      <c r="P206" s="36">
        <f t="shared" si="226"/>
        <v>2836</v>
      </c>
      <c r="Q206" s="36">
        <f t="shared" si="227"/>
        <v>2364</v>
      </c>
      <c r="R206" s="36">
        <f t="shared" si="219"/>
        <v>2831.65</v>
      </c>
      <c r="S206" s="36">
        <f t="shared" si="229"/>
        <v>6116</v>
      </c>
      <c r="T206" s="36">
        <f t="shared" si="221"/>
        <v>37168.35</v>
      </c>
      <c r="U206" s="40" t="s">
        <v>349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92"/>
    </row>
    <row r="207" spans="1:860" s="2" customFormat="1" ht="30" customHeight="1" x14ac:dyDescent="0.25">
      <c r="A207" s="38">
        <v>199</v>
      </c>
      <c r="B207" s="22" t="s">
        <v>223</v>
      </c>
      <c r="C207" s="38" t="s">
        <v>278</v>
      </c>
      <c r="D207" s="22" t="s">
        <v>172</v>
      </c>
      <c r="E207" s="22" t="s">
        <v>96</v>
      </c>
      <c r="F207" s="38" t="s">
        <v>261</v>
      </c>
      <c r="G207" s="52" t="s">
        <v>262</v>
      </c>
      <c r="H207" s="52" t="s">
        <v>262</v>
      </c>
      <c r="I207" s="36">
        <v>42000</v>
      </c>
      <c r="J207" s="36">
        <v>724.92</v>
      </c>
      <c r="K207" s="36">
        <v>25</v>
      </c>
      <c r="L207" s="35">
        <f t="shared" si="222"/>
        <v>1205.4000000000001</v>
      </c>
      <c r="M207" s="36">
        <f t="shared" ref="M207:M209" si="231">I207*7.1%</f>
        <v>2981.9999999999995</v>
      </c>
      <c r="N207" s="36">
        <f t="shared" ref="N207:N209" si="232">I207*1.1%</f>
        <v>462.00000000000006</v>
      </c>
      <c r="O207" s="35">
        <f t="shared" ref="O207:O209" si="233">I207*3.04%</f>
        <v>1276.8</v>
      </c>
      <c r="P207" s="36">
        <f t="shared" ref="P207:P209" si="234">I207*7.09%</f>
        <v>2977.8</v>
      </c>
      <c r="Q207" s="36">
        <f t="shared" ref="Q207:Q209" si="235">+L207+O207</f>
        <v>2482.1999999999998</v>
      </c>
      <c r="R207" s="36">
        <f t="shared" ref="R207:R209" si="236">SUM(J207+K207+L207+O207)</f>
        <v>3232.12</v>
      </c>
      <c r="S207" s="36">
        <f t="shared" ref="S207:S209" si="237">SUM(M207+N207+P207)</f>
        <v>6421.7999999999993</v>
      </c>
      <c r="T207" s="36">
        <f t="shared" ref="T207:T209" si="238">I207-R207</f>
        <v>38767.879999999997</v>
      </c>
      <c r="U207" s="40" t="s">
        <v>349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92"/>
    </row>
    <row r="208" spans="1:860" s="2" customFormat="1" ht="30" customHeight="1" x14ac:dyDescent="0.25">
      <c r="A208" s="38">
        <v>200</v>
      </c>
      <c r="B208" s="22" t="s">
        <v>284</v>
      </c>
      <c r="C208" s="38" t="s">
        <v>279</v>
      </c>
      <c r="D208" s="22" t="s">
        <v>172</v>
      </c>
      <c r="E208" s="22" t="s">
        <v>275</v>
      </c>
      <c r="F208" s="38" t="s">
        <v>261</v>
      </c>
      <c r="G208" s="52" t="s">
        <v>262</v>
      </c>
      <c r="H208" s="52" t="s">
        <v>262</v>
      </c>
      <c r="I208" s="36">
        <v>40000</v>
      </c>
      <c r="J208" s="36">
        <v>442.65</v>
      </c>
      <c r="K208" s="36">
        <v>25</v>
      </c>
      <c r="L208" s="35">
        <f t="shared" si="222"/>
        <v>1148</v>
      </c>
      <c r="M208" s="36">
        <f t="shared" si="231"/>
        <v>2839.9999999999995</v>
      </c>
      <c r="N208" s="36">
        <f t="shared" si="232"/>
        <v>440.00000000000006</v>
      </c>
      <c r="O208" s="35">
        <f t="shared" si="233"/>
        <v>1216</v>
      </c>
      <c r="P208" s="36">
        <f t="shared" si="234"/>
        <v>2836</v>
      </c>
      <c r="Q208" s="36">
        <f t="shared" si="235"/>
        <v>2364</v>
      </c>
      <c r="R208" s="36">
        <f t="shared" si="236"/>
        <v>2831.65</v>
      </c>
      <c r="S208" s="36">
        <f t="shared" si="237"/>
        <v>6116</v>
      </c>
      <c r="T208" s="36">
        <f t="shared" si="238"/>
        <v>37168.35</v>
      </c>
      <c r="U208" s="40" t="s">
        <v>349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92"/>
    </row>
    <row r="209" spans="1:860" s="2" customFormat="1" ht="30" customHeight="1" x14ac:dyDescent="0.25">
      <c r="A209" s="38">
        <v>201</v>
      </c>
      <c r="B209" s="22" t="s">
        <v>339</v>
      </c>
      <c r="C209" s="38" t="s">
        <v>279</v>
      </c>
      <c r="D209" s="22" t="s">
        <v>172</v>
      </c>
      <c r="E209" s="22" t="s">
        <v>71</v>
      </c>
      <c r="F209" s="38" t="s">
        <v>261</v>
      </c>
      <c r="G209" s="52" t="s">
        <v>262</v>
      </c>
      <c r="H209" s="52" t="s">
        <v>262</v>
      </c>
      <c r="I209" s="36">
        <v>61000</v>
      </c>
      <c r="J209" s="36">
        <v>3674.86</v>
      </c>
      <c r="K209" s="36">
        <v>25</v>
      </c>
      <c r="L209" s="35">
        <f t="shared" si="222"/>
        <v>1750.7</v>
      </c>
      <c r="M209" s="36">
        <f t="shared" si="231"/>
        <v>4331</v>
      </c>
      <c r="N209" s="36">
        <f t="shared" si="232"/>
        <v>671.00000000000011</v>
      </c>
      <c r="O209" s="35">
        <f t="shared" si="233"/>
        <v>1854.4</v>
      </c>
      <c r="P209" s="36">
        <f t="shared" si="234"/>
        <v>4324.9000000000005</v>
      </c>
      <c r="Q209" s="36">
        <f t="shared" si="235"/>
        <v>3605.1000000000004</v>
      </c>
      <c r="R209" s="36">
        <f t="shared" si="236"/>
        <v>7304.9600000000009</v>
      </c>
      <c r="S209" s="36">
        <f t="shared" si="237"/>
        <v>9326.9000000000015</v>
      </c>
      <c r="T209" s="36">
        <f t="shared" si="238"/>
        <v>53695.040000000001</v>
      </c>
      <c r="U209" s="40" t="s">
        <v>349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92"/>
    </row>
    <row r="210" spans="1:860" s="2" customFormat="1" ht="30" customHeight="1" x14ac:dyDescent="0.25">
      <c r="A210" s="38">
        <v>202</v>
      </c>
      <c r="B210" s="22" t="s">
        <v>121</v>
      </c>
      <c r="C210" s="38" t="s">
        <v>279</v>
      </c>
      <c r="D210" s="22" t="s">
        <v>122</v>
      </c>
      <c r="E210" s="22" t="s">
        <v>1</v>
      </c>
      <c r="F210" s="38" t="s">
        <v>261</v>
      </c>
      <c r="G210" s="52" t="s">
        <v>262</v>
      </c>
      <c r="H210" s="52" t="s">
        <v>262</v>
      </c>
      <c r="I210" s="36">
        <v>50000</v>
      </c>
      <c r="J210" s="36">
        <v>1854</v>
      </c>
      <c r="K210" s="36">
        <v>25</v>
      </c>
      <c r="L210" s="35">
        <f t="shared" si="222"/>
        <v>1435</v>
      </c>
      <c r="M210" s="36">
        <f t="shared" ref="M210:M238" si="239">I210*7.1%</f>
        <v>3549.9999999999995</v>
      </c>
      <c r="N210" s="36">
        <f t="shared" ref="N210:N233" si="240">I210*1.1%</f>
        <v>550</v>
      </c>
      <c r="O210" s="35">
        <f t="shared" ref="O210:O233" si="241">I210*3.04%</f>
        <v>1520</v>
      </c>
      <c r="P210" s="36">
        <f t="shared" ref="P210:P233" si="242">I210*7.09%</f>
        <v>3545.0000000000005</v>
      </c>
      <c r="Q210" s="36">
        <f t="shared" ref="Q210:Q233" si="243">+L210+O210</f>
        <v>2955</v>
      </c>
      <c r="R210" s="36">
        <f t="shared" ref="R210:R233" si="244">SUM(J210+K210+L210+O210)</f>
        <v>4834</v>
      </c>
      <c r="S210" s="36">
        <f t="shared" ref="S210:S233" si="245">SUM(M210+N210+P210)</f>
        <v>7645</v>
      </c>
      <c r="T210" s="36">
        <f t="shared" ref="T210:T233" si="246">I210-R210</f>
        <v>45166</v>
      </c>
      <c r="U210" s="40" t="s">
        <v>349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92"/>
    </row>
    <row r="211" spans="1:860" s="2" customFormat="1" ht="30" customHeight="1" x14ac:dyDescent="0.25">
      <c r="A211" s="38">
        <v>203</v>
      </c>
      <c r="B211" s="22" t="s">
        <v>173</v>
      </c>
      <c r="C211" s="38" t="s">
        <v>278</v>
      </c>
      <c r="D211" s="22" t="s">
        <v>122</v>
      </c>
      <c r="E211" s="22" t="s">
        <v>99</v>
      </c>
      <c r="F211" s="38" t="s">
        <v>261</v>
      </c>
      <c r="G211" s="52" t="s">
        <v>262</v>
      </c>
      <c r="H211" s="52" t="s">
        <v>262</v>
      </c>
      <c r="I211" s="36">
        <v>45000</v>
      </c>
      <c r="J211" s="36">
        <v>2296.66</v>
      </c>
      <c r="K211" s="36">
        <v>25</v>
      </c>
      <c r="L211" s="35">
        <f t="shared" si="222"/>
        <v>1291.5</v>
      </c>
      <c r="M211" s="36">
        <f t="shared" si="239"/>
        <v>3194.9999999999995</v>
      </c>
      <c r="N211" s="36">
        <f t="shared" si="240"/>
        <v>495.00000000000006</v>
      </c>
      <c r="O211" s="35">
        <f t="shared" si="241"/>
        <v>1368</v>
      </c>
      <c r="P211" s="36">
        <f t="shared" si="242"/>
        <v>3190.5</v>
      </c>
      <c r="Q211" s="36">
        <f t="shared" si="243"/>
        <v>2659.5</v>
      </c>
      <c r="R211" s="36">
        <f t="shared" si="244"/>
        <v>4981.16</v>
      </c>
      <c r="S211" s="36">
        <f t="shared" si="245"/>
        <v>6880.5</v>
      </c>
      <c r="T211" s="36">
        <f t="shared" si="246"/>
        <v>40018.839999999997</v>
      </c>
      <c r="U211" s="40" t="s">
        <v>349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92"/>
    </row>
    <row r="212" spans="1:860" s="29" customFormat="1" ht="30" customHeight="1" x14ac:dyDescent="0.25">
      <c r="A212" s="38">
        <v>204</v>
      </c>
      <c r="B212" s="22" t="s">
        <v>407</v>
      </c>
      <c r="C212" s="38" t="s">
        <v>278</v>
      </c>
      <c r="D212" s="22" t="s">
        <v>122</v>
      </c>
      <c r="E212" s="22" t="s">
        <v>99</v>
      </c>
      <c r="F212" s="38" t="s">
        <v>261</v>
      </c>
      <c r="G212" s="52" t="s">
        <v>262</v>
      </c>
      <c r="H212" s="52" t="s">
        <v>262</v>
      </c>
      <c r="I212" s="36">
        <v>40000</v>
      </c>
      <c r="J212" s="36">
        <v>442.65</v>
      </c>
      <c r="K212" s="36">
        <v>25</v>
      </c>
      <c r="L212" s="35">
        <f t="shared" si="222"/>
        <v>1148</v>
      </c>
      <c r="M212" s="36">
        <f t="shared" si="239"/>
        <v>2839.9999999999995</v>
      </c>
      <c r="N212" s="36">
        <f t="shared" si="240"/>
        <v>440.00000000000006</v>
      </c>
      <c r="O212" s="35">
        <f t="shared" si="241"/>
        <v>1216</v>
      </c>
      <c r="P212" s="36">
        <f t="shared" si="242"/>
        <v>2836</v>
      </c>
      <c r="Q212" s="36">
        <f t="shared" si="243"/>
        <v>2364</v>
      </c>
      <c r="R212" s="36">
        <f t="shared" si="244"/>
        <v>2831.65</v>
      </c>
      <c r="S212" s="36">
        <f t="shared" si="245"/>
        <v>6116</v>
      </c>
      <c r="T212" s="36">
        <f t="shared" si="246"/>
        <v>37168.35</v>
      </c>
      <c r="U212" s="40" t="s">
        <v>349</v>
      </c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92"/>
    </row>
    <row r="213" spans="1:860" s="2" customFormat="1" ht="30" customHeight="1" x14ac:dyDescent="0.25">
      <c r="A213" s="38">
        <v>205</v>
      </c>
      <c r="B213" s="22" t="s">
        <v>124</v>
      </c>
      <c r="C213" s="38" t="s">
        <v>278</v>
      </c>
      <c r="D213" s="22" t="s">
        <v>123</v>
      </c>
      <c r="E213" s="22" t="s">
        <v>1</v>
      </c>
      <c r="F213" s="38" t="s">
        <v>261</v>
      </c>
      <c r="G213" s="52" t="s">
        <v>262</v>
      </c>
      <c r="H213" s="52" t="s">
        <v>262</v>
      </c>
      <c r="I213" s="36">
        <v>50000</v>
      </c>
      <c r="J213" s="36">
        <v>1854</v>
      </c>
      <c r="K213" s="36">
        <v>25</v>
      </c>
      <c r="L213" s="35">
        <f t="shared" si="222"/>
        <v>1435</v>
      </c>
      <c r="M213" s="36">
        <f t="shared" si="239"/>
        <v>3549.9999999999995</v>
      </c>
      <c r="N213" s="36">
        <f t="shared" si="240"/>
        <v>550</v>
      </c>
      <c r="O213" s="35">
        <f t="shared" si="241"/>
        <v>1520</v>
      </c>
      <c r="P213" s="36">
        <f t="shared" si="242"/>
        <v>3545.0000000000005</v>
      </c>
      <c r="Q213" s="36">
        <f t="shared" si="243"/>
        <v>2955</v>
      </c>
      <c r="R213" s="36">
        <f t="shared" si="244"/>
        <v>4834</v>
      </c>
      <c r="S213" s="36">
        <f t="shared" si="245"/>
        <v>7645</v>
      </c>
      <c r="T213" s="36">
        <f t="shared" si="246"/>
        <v>45166</v>
      </c>
      <c r="U213" s="40" t="s">
        <v>349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92"/>
    </row>
    <row r="214" spans="1:860" s="2" customFormat="1" ht="30" customHeight="1" x14ac:dyDescent="0.25">
      <c r="A214" s="38">
        <v>206</v>
      </c>
      <c r="B214" s="22" t="s">
        <v>174</v>
      </c>
      <c r="C214" s="38" t="s">
        <v>278</v>
      </c>
      <c r="D214" s="22" t="s">
        <v>123</v>
      </c>
      <c r="E214" s="22" t="s">
        <v>99</v>
      </c>
      <c r="F214" s="38" t="s">
        <v>261</v>
      </c>
      <c r="G214" s="52" t="s">
        <v>262</v>
      </c>
      <c r="H214" s="52" t="s">
        <v>262</v>
      </c>
      <c r="I214" s="36">
        <v>45000</v>
      </c>
      <c r="J214" s="36">
        <v>1148.33</v>
      </c>
      <c r="K214" s="36">
        <v>25</v>
      </c>
      <c r="L214" s="35">
        <f t="shared" si="222"/>
        <v>1291.5</v>
      </c>
      <c r="M214" s="36">
        <f t="shared" si="239"/>
        <v>3194.9999999999995</v>
      </c>
      <c r="N214" s="36">
        <f t="shared" si="240"/>
        <v>495.00000000000006</v>
      </c>
      <c r="O214" s="35">
        <f t="shared" si="241"/>
        <v>1368</v>
      </c>
      <c r="P214" s="36">
        <f t="shared" si="242"/>
        <v>3190.5</v>
      </c>
      <c r="Q214" s="36">
        <f t="shared" si="243"/>
        <v>2659.5</v>
      </c>
      <c r="R214" s="36">
        <f t="shared" si="244"/>
        <v>3832.83</v>
      </c>
      <c r="S214" s="36">
        <f t="shared" si="245"/>
        <v>6880.5</v>
      </c>
      <c r="T214" s="36">
        <f t="shared" si="246"/>
        <v>41167.17</v>
      </c>
      <c r="U214" s="40" t="s">
        <v>349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92"/>
    </row>
    <row r="215" spans="1:860" s="2" customFormat="1" ht="30" customHeight="1" x14ac:dyDescent="0.25">
      <c r="A215" s="38">
        <v>207</v>
      </c>
      <c r="B215" s="22" t="s">
        <v>224</v>
      </c>
      <c r="C215" s="38" t="s">
        <v>278</v>
      </c>
      <c r="D215" s="23" t="s">
        <v>123</v>
      </c>
      <c r="E215" s="22" t="s">
        <v>96</v>
      </c>
      <c r="F215" s="38" t="s">
        <v>261</v>
      </c>
      <c r="G215" s="52" t="s">
        <v>262</v>
      </c>
      <c r="H215" s="52" t="s">
        <v>262</v>
      </c>
      <c r="I215" s="36">
        <v>42000</v>
      </c>
      <c r="J215" s="36">
        <v>724.92</v>
      </c>
      <c r="K215" s="36">
        <v>25</v>
      </c>
      <c r="L215" s="35">
        <f t="shared" si="222"/>
        <v>1205.4000000000001</v>
      </c>
      <c r="M215" s="36">
        <f t="shared" si="239"/>
        <v>2981.9999999999995</v>
      </c>
      <c r="N215" s="36">
        <f t="shared" si="240"/>
        <v>462.00000000000006</v>
      </c>
      <c r="O215" s="35">
        <f t="shared" si="241"/>
        <v>1276.8</v>
      </c>
      <c r="P215" s="36">
        <f t="shared" si="242"/>
        <v>2977.8</v>
      </c>
      <c r="Q215" s="36">
        <f t="shared" si="243"/>
        <v>2482.1999999999998</v>
      </c>
      <c r="R215" s="36">
        <f t="shared" si="244"/>
        <v>3232.12</v>
      </c>
      <c r="S215" s="36">
        <f t="shared" si="245"/>
        <v>6421.7999999999993</v>
      </c>
      <c r="T215" s="36">
        <f t="shared" si="246"/>
        <v>38767.879999999997</v>
      </c>
      <c r="U215" s="40" t="s">
        <v>349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92"/>
    </row>
    <row r="216" spans="1:860" s="2" customFormat="1" ht="30" customHeight="1" x14ac:dyDescent="0.25">
      <c r="A216" s="38">
        <v>208</v>
      </c>
      <c r="B216" s="22" t="s">
        <v>226</v>
      </c>
      <c r="C216" s="38" t="s">
        <v>278</v>
      </c>
      <c r="D216" s="23" t="s">
        <v>225</v>
      </c>
      <c r="E216" s="22" t="s">
        <v>96</v>
      </c>
      <c r="F216" s="38" t="s">
        <v>261</v>
      </c>
      <c r="G216" s="52" t="s">
        <v>262</v>
      </c>
      <c r="H216" s="52" t="s">
        <v>262</v>
      </c>
      <c r="I216" s="36">
        <v>42000</v>
      </c>
      <c r="J216" s="36">
        <v>724.92</v>
      </c>
      <c r="K216" s="36">
        <v>25</v>
      </c>
      <c r="L216" s="35">
        <f t="shared" si="222"/>
        <v>1205.4000000000001</v>
      </c>
      <c r="M216" s="36">
        <f t="shared" si="239"/>
        <v>2981.9999999999995</v>
      </c>
      <c r="N216" s="36">
        <f t="shared" si="240"/>
        <v>462.00000000000006</v>
      </c>
      <c r="O216" s="35">
        <f t="shared" si="241"/>
        <v>1276.8</v>
      </c>
      <c r="P216" s="36">
        <f t="shared" si="242"/>
        <v>2977.8</v>
      </c>
      <c r="Q216" s="36">
        <f t="shared" si="243"/>
        <v>2482.1999999999998</v>
      </c>
      <c r="R216" s="36">
        <f t="shared" si="244"/>
        <v>3232.12</v>
      </c>
      <c r="S216" s="36">
        <f t="shared" si="245"/>
        <v>6421.7999999999993</v>
      </c>
      <c r="T216" s="36">
        <f t="shared" si="246"/>
        <v>38767.879999999997</v>
      </c>
      <c r="U216" s="40" t="s">
        <v>349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92"/>
    </row>
    <row r="217" spans="1:860" s="2" customFormat="1" ht="30" customHeight="1" x14ac:dyDescent="0.25">
      <c r="A217" s="38">
        <v>209</v>
      </c>
      <c r="B217" s="22" t="s">
        <v>175</v>
      </c>
      <c r="C217" s="38" t="s">
        <v>278</v>
      </c>
      <c r="D217" s="22" t="s">
        <v>125</v>
      </c>
      <c r="E217" s="22" t="s">
        <v>99</v>
      </c>
      <c r="F217" s="38" t="s">
        <v>261</v>
      </c>
      <c r="G217" s="52" t="s">
        <v>262</v>
      </c>
      <c r="H217" s="52" t="s">
        <v>262</v>
      </c>
      <c r="I217" s="36">
        <v>45000</v>
      </c>
      <c r="J217" s="36">
        <v>1148.33</v>
      </c>
      <c r="K217" s="36">
        <v>25</v>
      </c>
      <c r="L217" s="35">
        <f t="shared" si="222"/>
        <v>1291.5</v>
      </c>
      <c r="M217" s="36">
        <f t="shared" si="239"/>
        <v>3194.9999999999995</v>
      </c>
      <c r="N217" s="36">
        <f t="shared" si="240"/>
        <v>495.00000000000006</v>
      </c>
      <c r="O217" s="35">
        <f t="shared" si="241"/>
        <v>1368</v>
      </c>
      <c r="P217" s="36">
        <f t="shared" si="242"/>
        <v>3190.5</v>
      </c>
      <c r="Q217" s="36">
        <f t="shared" si="243"/>
        <v>2659.5</v>
      </c>
      <c r="R217" s="36">
        <f t="shared" si="244"/>
        <v>3832.83</v>
      </c>
      <c r="S217" s="36">
        <f t="shared" si="245"/>
        <v>6880.5</v>
      </c>
      <c r="T217" s="36">
        <f t="shared" si="246"/>
        <v>41167.17</v>
      </c>
      <c r="U217" s="40" t="s">
        <v>349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92"/>
    </row>
    <row r="218" spans="1:860" s="2" customFormat="1" ht="30" customHeight="1" x14ac:dyDescent="0.25">
      <c r="A218" s="38">
        <v>210</v>
      </c>
      <c r="B218" s="22" t="s">
        <v>126</v>
      </c>
      <c r="C218" s="38" t="s">
        <v>279</v>
      </c>
      <c r="D218" s="22" t="s">
        <v>125</v>
      </c>
      <c r="E218" s="22" t="s">
        <v>15</v>
      </c>
      <c r="F218" s="38" t="s">
        <v>261</v>
      </c>
      <c r="G218" s="52" t="s">
        <v>262</v>
      </c>
      <c r="H218" s="52" t="s">
        <v>262</v>
      </c>
      <c r="I218" s="36">
        <v>50000</v>
      </c>
      <c r="J218" s="36">
        <v>1854</v>
      </c>
      <c r="K218" s="36">
        <v>25</v>
      </c>
      <c r="L218" s="35">
        <f t="shared" si="222"/>
        <v>1435</v>
      </c>
      <c r="M218" s="36">
        <f t="shared" si="239"/>
        <v>3549.9999999999995</v>
      </c>
      <c r="N218" s="36">
        <f t="shared" si="240"/>
        <v>550</v>
      </c>
      <c r="O218" s="35">
        <f t="shared" si="241"/>
        <v>1520</v>
      </c>
      <c r="P218" s="36">
        <f t="shared" si="242"/>
        <v>3545.0000000000005</v>
      </c>
      <c r="Q218" s="36">
        <f t="shared" si="243"/>
        <v>2955</v>
      </c>
      <c r="R218" s="36">
        <f t="shared" si="244"/>
        <v>4834</v>
      </c>
      <c r="S218" s="36">
        <f t="shared" si="245"/>
        <v>7645</v>
      </c>
      <c r="T218" s="36">
        <f t="shared" si="246"/>
        <v>45166</v>
      </c>
      <c r="U218" s="40" t="s">
        <v>349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92"/>
    </row>
    <row r="219" spans="1:860" s="2" customFormat="1" ht="30" customHeight="1" x14ac:dyDescent="0.25">
      <c r="A219" s="38">
        <v>211</v>
      </c>
      <c r="B219" s="22" t="s">
        <v>176</v>
      </c>
      <c r="C219" s="38" t="s">
        <v>278</v>
      </c>
      <c r="D219" s="22" t="s">
        <v>125</v>
      </c>
      <c r="E219" s="22" t="s">
        <v>96</v>
      </c>
      <c r="F219" s="38" t="s">
        <v>261</v>
      </c>
      <c r="G219" s="52" t="s">
        <v>262</v>
      </c>
      <c r="H219" s="52" t="s">
        <v>262</v>
      </c>
      <c r="I219" s="36">
        <v>27000</v>
      </c>
      <c r="J219" s="36">
        <v>0</v>
      </c>
      <c r="K219" s="36">
        <v>25</v>
      </c>
      <c r="L219" s="35">
        <f t="shared" si="222"/>
        <v>774.9</v>
      </c>
      <c r="M219" s="36">
        <f t="shared" si="239"/>
        <v>1916.9999999999998</v>
      </c>
      <c r="N219" s="36">
        <f t="shared" si="240"/>
        <v>297.00000000000006</v>
      </c>
      <c r="O219" s="35">
        <f t="shared" si="241"/>
        <v>820.8</v>
      </c>
      <c r="P219" s="36">
        <f t="shared" si="242"/>
        <v>1914.3000000000002</v>
      </c>
      <c r="Q219" s="36">
        <f t="shared" si="243"/>
        <v>1595.6999999999998</v>
      </c>
      <c r="R219" s="36">
        <f t="shared" si="244"/>
        <v>1620.6999999999998</v>
      </c>
      <c r="S219" s="36">
        <f t="shared" si="245"/>
        <v>4128.3</v>
      </c>
      <c r="T219" s="36">
        <f t="shared" si="246"/>
        <v>25379.3</v>
      </c>
      <c r="U219" s="40" t="s">
        <v>349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92"/>
    </row>
    <row r="220" spans="1:860" s="2" customFormat="1" ht="30" customHeight="1" x14ac:dyDescent="0.25">
      <c r="A220" s="38">
        <v>212</v>
      </c>
      <c r="B220" s="22" t="s">
        <v>227</v>
      </c>
      <c r="C220" s="38" t="s">
        <v>278</v>
      </c>
      <c r="D220" s="22" t="s">
        <v>125</v>
      </c>
      <c r="E220" s="22" t="s">
        <v>15</v>
      </c>
      <c r="F220" s="38" t="s">
        <v>261</v>
      </c>
      <c r="G220" s="52" t="s">
        <v>262</v>
      </c>
      <c r="H220" s="52" t="s">
        <v>262</v>
      </c>
      <c r="I220" s="36">
        <v>50000</v>
      </c>
      <c r="J220" s="36">
        <v>1854</v>
      </c>
      <c r="K220" s="36">
        <v>25</v>
      </c>
      <c r="L220" s="35">
        <f t="shared" si="222"/>
        <v>1435</v>
      </c>
      <c r="M220" s="36">
        <f t="shared" si="239"/>
        <v>3549.9999999999995</v>
      </c>
      <c r="N220" s="36">
        <f t="shared" si="240"/>
        <v>550</v>
      </c>
      <c r="O220" s="35">
        <f t="shared" si="241"/>
        <v>1520</v>
      </c>
      <c r="P220" s="36">
        <f t="shared" si="242"/>
        <v>3545.0000000000005</v>
      </c>
      <c r="Q220" s="36">
        <f t="shared" si="243"/>
        <v>2955</v>
      </c>
      <c r="R220" s="36">
        <f t="shared" si="244"/>
        <v>4834</v>
      </c>
      <c r="S220" s="36">
        <f t="shared" si="245"/>
        <v>7645</v>
      </c>
      <c r="T220" s="36">
        <f t="shared" si="246"/>
        <v>45166</v>
      </c>
      <c r="U220" s="40" t="s">
        <v>349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92"/>
    </row>
    <row r="221" spans="1:860" s="2" customFormat="1" ht="30" customHeight="1" x14ac:dyDescent="0.25">
      <c r="A221" s="38">
        <v>213</v>
      </c>
      <c r="B221" s="22" t="s">
        <v>259</v>
      </c>
      <c r="C221" s="38" t="s">
        <v>278</v>
      </c>
      <c r="D221" s="22" t="s">
        <v>125</v>
      </c>
      <c r="E221" s="22" t="s">
        <v>1</v>
      </c>
      <c r="F221" s="38" t="s">
        <v>261</v>
      </c>
      <c r="G221" s="52" t="s">
        <v>262</v>
      </c>
      <c r="H221" s="52" t="s">
        <v>262</v>
      </c>
      <c r="I221" s="36">
        <v>50000</v>
      </c>
      <c r="J221" s="36">
        <v>1596.68</v>
      </c>
      <c r="K221" s="36">
        <v>25</v>
      </c>
      <c r="L221" s="35">
        <f t="shared" si="222"/>
        <v>1435</v>
      </c>
      <c r="M221" s="36">
        <f t="shared" si="239"/>
        <v>3549.9999999999995</v>
      </c>
      <c r="N221" s="36">
        <f t="shared" si="240"/>
        <v>550</v>
      </c>
      <c r="O221" s="35">
        <f t="shared" si="241"/>
        <v>1520</v>
      </c>
      <c r="P221" s="36">
        <f t="shared" si="242"/>
        <v>3545.0000000000005</v>
      </c>
      <c r="Q221" s="36">
        <f t="shared" si="243"/>
        <v>2955</v>
      </c>
      <c r="R221" s="36">
        <f t="shared" si="244"/>
        <v>4576.68</v>
      </c>
      <c r="S221" s="36">
        <f t="shared" si="245"/>
        <v>7645</v>
      </c>
      <c r="T221" s="36">
        <f t="shared" si="246"/>
        <v>45423.32</v>
      </c>
      <c r="U221" s="40" t="s">
        <v>349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92"/>
    </row>
    <row r="222" spans="1:860" s="2" customFormat="1" ht="30" customHeight="1" x14ac:dyDescent="0.25">
      <c r="A222" s="38">
        <v>214</v>
      </c>
      <c r="B222" s="22" t="s">
        <v>129</v>
      </c>
      <c r="C222" s="38" t="s">
        <v>279</v>
      </c>
      <c r="D222" s="22" t="s">
        <v>127</v>
      </c>
      <c r="E222" s="22" t="s">
        <v>99</v>
      </c>
      <c r="F222" s="38" t="s">
        <v>261</v>
      </c>
      <c r="G222" s="52" t="s">
        <v>262</v>
      </c>
      <c r="H222" s="52" t="s">
        <v>262</v>
      </c>
      <c r="I222" s="36">
        <v>45000</v>
      </c>
      <c r="J222" s="36">
        <v>891.01</v>
      </c>
      <c r="K222" s="36">
        <v>25</v>
      </c>
      <c r="L222" s="35">
        <f t="shared" si="222"/>
        <v>1291.5</v>
      </c>
      <c r="M222" s="36">
        <f t="shared" si="239"/>
        <v>3194.9999999999995</v>
      </c>
      <c r="N222" s="36">
        <f t="shared" si="240"/>
        <v>495.00000000000006</v>
      </c>
      <c r="O222" s="35">
        <f t="shared" si="241"/>
        <v>1368</v>
      </c>
      <c r="P222" s="36">
        <f t="shared" si="242"/>
        <v>3190.5</v>
      </c>
      <c r="Q222" s="36">
        <f t="shared" si="243"/>
        <v>2659.5</v>
      </c>
      <c r="R222" s="36">
        <f t="shared" si="244"/>
        <v>3575.51</v>
      </c>
      <c r="S222" s="36">
        <f t="shared" si="245"/>
        <v>6880.5</v>
      </c>
      <c r="T222" s="36">
        <f t="shared" si="246"/>
        <v>41424.49</v>
      </c>
      <c r="U222" s="40" t="s">
        <v>349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92"/>
    </row>
    <row r="223" spans="1:860" s="2" customFormat="1" ht="30" customHeight="1" x14ac:dyDescent="0.25">
      <c r="A223" s="38">
        <v>215</v>
      </c>
      <c r="B223" s="22" t="s">
        <v>130</v>
      </c>
      <c r="C223" s="38" t="s">
        <v>279</v>
      </c>
      <c r="D223" s="22" t="s">
        <v>127</v>
      </c>
      <c r="E223" s="22" t="s">
        <v>44</v>
      </c>
      <c r="F223" s="38" t="s">
        <v>261</v>
      </c>
      <c r="G223" s="52" t="s">
        <v>262</v>
      </c>
      <c r="H223" s="52" t="s">
        <v>262</v>
      </c>
      <c r="I223" s="36">
        <v>41000</v>
      </c>
      <c r="J223" s="36">
        <v>1167.58</v>
      </c>
      <c r="K223" s="36">
        <v>25</v>
      </c>
      <c r="L223" s="35">
        <f t="shared" si="222"/>
        <v>1176.7</v>
      </c>
      <c r="M223" s="36">
        <f t="shared" si="239"/>
        <v>2910.9999999999995</v>
      </c>
      <c r="N223" s="36">
        <f t="shared" si="240"/>
        <v>451.00000000000006</v>
      </c>
      <c r="O223" s="35">
        <f t="shared" si="241"/>
        <v>1246.4000000000001</v>
      </c>
      <c r="P223" s="36">
        <f t="shared" si="242"/>
        <v>2906.9</v>
      </c>
      <c r="Q223" s="36">
        <f t="shared" si="243"/>
        <v>2423.1000000000004</v>
      </c>
      <c r="R223" s="36">
        <f t="shared" si="244"/>
        <v>3615.68</v>
      </c>
      <c r="S223" s="36">
        <f t="shared" si="245"/>
        <v>6268.9</v>
      </c>
      <c r="T223" s="36">
        <f t="shared" si="246"/>
        <v>37384.32</v>
      </c>
      <c r="U223" s="40" t="s">
        <v>349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92"/>
    </row>
    <row r="224" spans="1:860" s="2" customFormat="1" ht="30" customHeight="1" x14ac:dyDescent="0.25">
      <c r="A224" s="38">
        <v>216</v>
      </c>
      <c r="B224" s="22" t="s">
        <v>131</v>
      </c>
      <c r="C224" s="38" t="s">
        <v>278</v>
      </c>
      <c r="D224" s="22" t="s">
        <v>127</v>
      </c>
      <c r="E224" s="22" t="s">
        <v>99</v>
      </c>
      <c r="F224" s="38" t="s">
        <v>261</v>
      </c>
      <c r="G224" s="52" t="s">
        <v>262</v>
      </c>
      <c r="H224" s="52" t="s">
        <v>262</v>
      </c>
      <c r="I224" s="36">
        <v>45000</v>
      </c>
      <c r="J224" s="36">
        <v>1148.33</v>
      </c>
      <c r="K224" s="36">
        <v>25</v>
      </c>
      <c r="L224" s="35">
        <f t="shared" si="222"/>
        <v>1291.5</v>
      </c>
      <c r="M224" s="36">
        <f t="shared" si="239"/>
        <v>3194.9999999999995</v>
      </c>
      <c r="N224" s="36">
        <f t="shared" si="240"/>
        <v>495.00000000000006</v>
      </c>
      <c r="O224" s="35">
        <f t="shared" si="241"/>
        <v>1368</v>
      </c>
      <c r="P224" s="36">
        <f t="shared" si="242"/>
        <v>3190.5</v>
      </c>
      <c r="Q224" s="36">
        <f t="shared" si="243"/>
        <v>2659.5</v>
      </c>
      <c r="R224" s="36">
        <f t="shared" si="244"/>
        <v>3832.83</v>
      </c>
      <c r="S224" s="36">
        <f t="shared" si="245"/>
        <v>6880.5</v>
      </c>
      <c r="T224" s="36">
        <f t="shared" si="246"/>
        <v>41167.17</v>
      </c>
      <c r="U224" s="40" t="s">
        <v>349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92"/>
    </row>
    <row r="225" spans="1:860" s="2" customFormat="1" ht="30" customHeight="1" x14ac:dyDescent="0.25">
      <c r="A225" s="38">
        <v>217</v>
      </c>
      <c r="B225" s="22" t="s">
        <v>177</v>
      </c>
      <c r="C225" s="38" t="s">
        <v>279</v>
      </c>
      <c r="D225" s="22" t="s">
        <v>127</v>
      </c>
      <c r="E225" s="22" t="s">
        <v>99</v>
      </c>
      <c r="F225" s="38" t="s">
        <v>261</v>
      </c>
      <c r="G225" s="52" t="s">
        <v>262</v>
      </c>
      <c r="H225" s="52" t="s">
        <v>262</v>
      </c>
      <c r="I225" s="36">
        <v>45000</v>
      </c>
      <c r="J225" s="36">
        <v>2296.66</v>
      </c>
      <c r="K225" s="36">
        <v>25</v>
      </c>
      <c r="L225" s="35">
        <f t="shared" si="222"/>
        <v>1291.5</v>
      </c>
      <c r="M225" s="36">
        <f t="shared" si="239"/>
        <v>3194.9999999999995</v>
      </c>
      <c r="N225" s="36">
        <f t="shared" si="240"/>
        <v>495.00000000000006</v>
      </c>
      <c r="O225" s="35">
        <f t="shared" si="241"/>
        <v>1368</v>
      </c>
      <c r="P225" s="36">
        <f t="shared" si="242"/>
        <v>3190.5</v>
      </c>
      <c r="Q225" s="36">
        <f t="shared" si="243"/>
        <v>2659.5</v>
      </c>
      <c r="R225" s="36">
        <f t="shared" si="244"/>
        <v>4981.16</v>
      </c>
      <c r="S225" s="36">
        <f t="shared" si="245"/>
        <v>6880.5</v>
      </c>
      <c r="T225" s="36">
        <f t="shared" si="246"/>
        <v>40018.839999999997</v>
      </c>
      <c r="U225" s="40" t="s">
        <v>349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92"/>
    </row>
    <row r="226" spans="1:860" s="2" customFormat="1" ht="30" customHeight="1" x14ac:dyDescent="0.25">
      <c r="A226" s="38">
        <v>218</v>
      </c>
      <c r="B226" s="22" t="s">
        <v>181</v>
      </c>
      <c r="C226" s="38" t="s">
        <v>279</v>
      </c>
      <c r="D226" s="22" t="s">
        <v>127</v>
      </c>
      <c r="E226" s="22" t="s">
        <v>1</v>
      </c>
      <c r="F226" s="38" t="s">
        <v>261</v>
      </c>
      <c r="G226" s="52" t="s">
        <v>262</v>
      </c>
      <c r="H226" s="52" t="s">
        <v>262</v>
      </c>
      <c r="I226" s="36">
        <v>50000</v>
      </c>
      <c r="J226" s="36">
        <v>1596.68</v>
      </c>
      <c r="K226" s="36">
        <v>25</v>
      </c>
      <c r="L226" s="35">
        <f t="shared" si="222"/>
        <v>1435</v>
      </c>
      <c r="M226" s="36">
        <f t="shared" si="239"/>
        <v>3549.9999999999995</v>
      </c>
      <c r="N226" s="36">
        <f t="shared" si="240"/>
        <v>550</v>
      </c>
      <c r="O226" s="35">
        <f t="shared" si="241"/>
        <v>1520</v>
      </c>
      <c r="P226" s="36">
        <f t="shared" si="242"/>
        <v>3545.0000000000005</v>
      </c>
      <c r="Q226" s="36">
        <f t="shared" si="243"/>
        <v>2955</v>
      </c>
      <c r="R226" s="36">
        <f t="shared" si="244"/>
        <v>4576.68</v>
      </c>
      <c r="S226" s="36">
        <f t="shared" si="245"/>
        <v>7645</v>
      </c>
      <c r="T226" s="36">
        <f t="shared" si="246"/>
        <v>45423.32</v>
      </c>
      <c r="U226" s="40" t="s">
        <v>349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92"/>
    </row>
    <row r="227" spans="1:860" s="2" customFormat="1" ht="30" customHeight="1" x14ac:dyDescent="0.25">
      <c r="A227" s="38">
        <v>219</v>
      </c>
      <c r="B227" s="22" t="s">
        <v>228</v>
      </c>
      <c r="C227" s="38" t="s">
        <v>279</v>
      </c>
      <c r="D227" s="22" t="s">
        <v>127</v>
      </c>
      <c r="E227" s="22" t="s">
        <v>44</v>
      </c>
      <c r="F227" s="38" t="s">
        <v>261</v>
      </c>
      <c r="G227" s="52" t="s">
        <v>262</v>
      </c>
      <c r="H227" s="52" t="s">
        <v>262</v>
      </c>
      <c r="I227" s="36">
        <v>41000</v>
      </c>
      <c r="J227" s="36">
        <v>583.79</v>
      </c>
      <c r="K227" s="36">
        <v>25</v>
      </c>
      <c r="L227" s="35">
        <f t="shared" si="222"/>
        <v>1176.7</v>
      </c>
      <c r="M227" s="36">
        <f t="shared" si="239"/>
        <v>2910.9999999999995</v>
      </c>
      <c r="N227" s="36">
        <f t="shared" si="240"/>
        <v>451.00000000000006</v>
      </c>
      <c r="O227" s="35">
        <f t="shared" si="241"/>
        <v>1246.4000000000001</v>
      </c>
      <c r="P227" s="36">
        <f t="shared" si="242"/>
        <v>2906.9</v>
      </c>
      <c r="Q227" s="36">
        <f t="shared" si="243"/>
        <v>2423.1000000000004</v>
      </c>
      <c r="R227" s="36">
        <f t="shared" si="244"/>
        <v>3031.8900000000003</v>
      </c>
      <c r="S227" s="36">
        <f t="shared" si="245"/>
        <v>6268.9</v>
      </c>
      <c r="T227" s="36">
        <f t="shared" si="246"/>
        <v>37968.11</v>
      </c>
      <c r="U227" s="40" t="s">
        <v>349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92"/>
    </row>
    <row r="228" spans="1:860" s="2" customFormat="1" ht="30" customHeight="1" x14ac:dyDescent="0.25">
      <c r="A228" s="38">
        <v>220</v>
      </c>
      <c r="B228" s="22" t="s">
        <v>260</v>
      </c>
      <c r="C228" s="38" t="s">
        <v>279</v>
      </c>
      <c r="D228" s="22" t="s">
        <v>127</v>
      </c>
      <c r="E228" s="22" t="s">
        <v>96</v>
      </c>
      <c r="F228" s="38" t="s">
        <v>261</v>
      </c>
      <c r="G228" s="52" t="s">
        <v>262</v>
      </c>
      <c r="H228" s="52" t="s">
        <v>262</v>
      </c>
      <c r="I228" s="36">
        <v>42000</v>
      </c>
      <c r="J228" s="36">
        <v>1449.84</v>
      </c>
      <c r="K228" s="36">
        <v>25</v>
      </c>
      <c r="L228" s="35">
        <f t="shared" si="222"/>
        <v>1205.4000000000001</v>
      </c>
      <c r="M228" s="36">
        <f t="shared" si="239"/>
        <v>2981.9999999999995</v>
      </c>
      <c r="N228" s="36">
        <f t="shared" si="240"/>
        <v>462.00000000000006</v>
      </c>
      <c r="O228" s="35">
        <f t="shared" si="241"/>
        <v>1276.8</v>
      </c>
      <c r="P228" s="36">
        <f t="shared" si="242"/>
        <v>2977.8</v>
      </c>
      <c r="Q228" s="36">
        <f t="shared" si="243"/>
        <v>2482.1999999999998</v>
      </c>
      <c r="R228" s="36">
        <f t="shared" si="244"/>
        <v>3957.04</v>
      </c>
      <c r="S228" s="36">
        <f t="shared" si="245"/>
        <v>6421.7999999999993</v>
      </c>
      <c r="T228" s="36">
        <f t="shared" si="246"/>
        <v>38042.959999999999</v>
      </c>
      <c r="U228" s="40" t="s">
        <v>349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92"/>
    </row>
    <row r="229" spans="1:860" s="2" customFormat="1" ht="30" customHeight="1" x14ac:dyDescent="0.25">
      <c r="A229" s="38">
        <v>221</v>
      </c>
      <c r="B229" s="22" t="s">
        <v>285</v>
      </c>
      <c r="C229" s="38" t="s">
        <v>278</v>
      </c>
      <c r="D229" s="22" t="s">
        <v>188</v>
      </c>
      <c r="E229" s="22" t="s">
        <v>1</v>
      </c>
      <c r="F229" s="38" t="s">
        <v>261</v>
      </c>
      <c r="G229" s="52" t="s">
        <v>262</v>
      </c>
      <c r="H229" s="52" t="s">
        <v>262</v>
      </c>
      <c r="I229" s="36">
        <v>50000</v>
      </c>
      <c r="J229" s="36">
        <v>1854</v>
      </c>
      <c r="K229" s="36">
        <v>25</v>
      </c>
      <c r="L229" s="35">
        <f t="shared" si="222"/>
        <v>1435</v>
      </c>
      <c r="M229" s="36">
        <f t="shared" si="239"/>
        <v>3549.9999999999995</v>
      </c>
      <c r="N229" s="36">
        <f t="shared" si="240"/>
        <v>550</v>
      </c>
      <c r="O229" s="35">
        <f t="shared" si="241"/>
        <v>1520</v>
      </c>
      <c r="P229" s="36">
        <f t="shared" si="242"/>
        <v>3545.0000000000005</v>
      </c>
      <c r="Q229" s="36">
        <f t="shared" si="243"/>
        <v>2955</v>
      </c>
      <c r="R229" s="36">
        <f t="shared" si="244"/>
        <v>4834</v>
      </c>
      <c r="S229" s="36">
        <f t="shared" si="245"/>
        <v>7645</v>
      </c>
      <c r="T229" s="36">
        <f t="shared" si="246"/>
        <v>45166</v>
      </c>
      <c r="U229" s="40" t="s">
        <v>349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92"/>
    </row>
    <row r="230" spans="1:860" s="2" customFormat="1" ht="30" customHeight="1" x14ac:dyDescent="0.25">
      <c r="A230" s="38">
        <v>222</v>
      </c>
      <c r="B230" s="22" t="s">
        <v>133</v>
      </c>
      <c r="C230" s="38" t="s">
        <v>279</v>
      </c>
      <c r="D230" s="22" t="s">
        <v>132</v>
      </c>
      <c r="E230" s="22" t="s">
        <v>99</v>
      </c>
      <c r="F230" s="38" t="s">
        <v>261</v>
      </c>
      <c r="G230" s="52" t="s">
        <v>262</v>
      </c>
      <c r="H230" s="52" t="s">
        <v>262</v>
      </c>
      <c r="I230" s="36">
        <v>45000</v>
      </c>
      <c r="J230" s="36">
        <v>1148.33</v>
      </c>
      <c r="K230" s="36">
        <v>25</v>
      </c>
      <c r="L230" s="35">
        <f t="shared" si="222"/>
        <v>1291.5</v>
      </c>
      <c r="M230" s="36">
        <f t="shared" si="239"/>
        <v>3194.9999999999995</v>
      </c>
      <c r="N230" s="36">
        <f t="shared" si="240"/>
        <v>495.00000000000006</v>
      </c>
      <c r="O230" s="35">
        <f t="shared" si="241"/>
        <v>1368</v>
      </c>
      <c r="P230" s="36">
        <f t="shared" si="242"/>
        <v>3190.5</v>
      </c>
      <c r="Q230" s="36">
        <f t="shared" si="243"/>
        <v>2659.5</v>
      </c>
      <c r="R230" s="36">
        <f t="shared" si="244"/>
        <v>3832.83</v>
      </c>
      <c r="S230" s="36">
        <f t="shared" si="245"/>
        <v>6880.5</v>
      </c>
      <c r="T230" s="36">
        <f t="shared" si="246"/>
        <v>41167.17</v>
      </c>
      <c r="U230" s="40" t="s">
        <v>349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  <c r="AFS230" s="1"/>
      <c r="AFT230" s="1"/>
      <c r="AFU230" s="1"/>
      <c r="AFV230" s="1"/>
      <c r="AFW230" s="1"/>
      <c r="AFX230" s="1"/>
      <c r="AFY230" s="1"/>
      <c r="AFZ230" s="1"/>
      <c r="AGA230" s="1"/>
      <c r="AGB230" s="92"/>
    </row>
    <row r="231" spans="1:860" s="2" customFormat="1" ht="30" customHeight="1" x14ac:dyDescent="0.25">
      <c r="A231" s="38">
        <v>223</v>
      </c>
      <c r="B231" s="22" t="s">
        <v>301</v>
      </c>
      <c r="C231" s="38" t="s">
        <v>279</v>
      </c>
      <c r="D231" s="22" t="s">
        <v>132</v>
      </c>
      <c r="E231" s="22" t="s">
        <v>210</v>
      </c>
      <c r="F231" s="38" t="s">
        <v>261</v>
      </c>
      <c r="G231" s="52" t="s">
        <v>262</v>
      </c>
      <c r="H231" s="52" t="s">
        <v>262</v>
      </c>
      <c r="I231" s="36">
        <v>45000</v>
      </c>
      <c r="J231" s="36">
        <v>2296.66</v>
      </c>
      <c r="K231" s="36">
        <v>25</v>
      </c>
      <c r="L231" s="35">
        <f>I231*2.87%</f>
        <v>1291.5</v>
      </c>
      <c r="M231" s="36">
        <f>I231*7.1%</f>
        <v>3194.9999999999995</v>
      </c>
      <c r="N231" s="36">
        <f>I231*1.1%</f>
        <v>495.00000000000006</v>
      </c>
      <c r="O231" s="35">
        <f>I231*3.04%</f>
        <v>1368</v>
      </c>
      <c r="P231" s="36">
        <f>I231*7.09%</f>
        <v>3190.5</v>
      </c>
      <c r="Q231" s="36">
        <f>+L231+O231</f>
        <v>2659.5</v>
      </c>
      <c r="R231" s="36">
        <f>SUM(J231+K231+L231+O231)</f>
        <v>4981.16</v>
      </c>
      <c r="S231" s="36">
        <f>SUM(M231+N231+P231)</f>
        <v>6880.5</v>
      </c>
      <c r="T231" s="36">
        <f>I231-R231</f>
        <v>40018.839999999997</v>
      </c>
      <c r="U231" s="40" t="s">
        <v>349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  <c r="ADT231" s="1"/>
      <c r="ADU231" s="1"/>
      <c r="ADV231" s="1"/>
      <c r="ADW231" s="1"/>
      <c r="ADX231" s="1"/>
      <c r="ADY231" s="1"/>
      <c r="ADZ231" s="1"/>
      <c r="AEA231" s="1"/>
      <c r="AEB231" s="1"/>
      <c r="AEC231" s="1"/>
      <c r="AED231" s="1"/>
      <c r="AEE231" s="1"/>
      <c r="AEF231" s="1"/>
      <c r="AEG231" s="1"/>
      <c r="AEH231" s="1"/>
      <c r="AEI231" s="1"/>
      <c r="AEJ231" s="1"/>
      <c r="AEK231" s="1"/>
      <c r="AEL231" s="1"/>
      <c r="AEM231" s="1"/>
      <c r="AEN231" s="1"/>
      <c r="AEO231" s="1"/>
      <c r="AEP231" s="1"/>
      <c r="AEQ231" s="1"/>
      <c r="AER231" s="1"/>
      <c r="AES231" s="1"/>
      <c r="AET231" s="1"/>
      <c r="AEU231" s="1"/>
      <c r="AEV231" s="1"/>
      <c r="AEW231" s="1"/>
      <c r="AEX231" s="1"/>
      <c r="AEY231" s="1"/>
      <c r="AEZ231" s="1"/>
      <c r="AFA231" s="1"/>
      <c r="AFB231" s="1"/>
      <c r="AFC231" s="1"/>
      <c r="AFD231" s="1"/>
      <c r="AFE231" s="1"/>
      <c r="AFF231" s="1"/>
      <c r="AFG231" s="1"/>
      <c r="AFH231" s="1"/>
      <c r="AFI231" s="1"/>
      <c r="AFJ231" s="1"/>
      <c r="AFK231" s="1"/>
      <c r="AFL231" s="1"/>
      <c r="AFM231" s="1"/>
      <c r="AFN231" s="1"/>
      <c r="AFO231" s="1"/>
      <c r="AFP231" s="1"/>
      <c r="AFQ231" s="1"/>
      <c r="AFR231" s="1"/>
      <c r="AFS231" s="1"/>
      <c r="AFT231" s="1"/>
      <c r="AFU231" s="1"/>
      <c r="AFV231" s="1"/>
      <c r="AFW231" s="1"/>
      <c r="AFX231" s="1"/>
      <c r="AFY231" s="1"/>
      <c r="AFZ231" s="1"/>
      <c r="AGA231" s="1"/>
      <c r="AGB231" s="92"/>
    </row>
    <row r="232" spans="1:860" s="2" customFormat="1" ht="30" customHeight="1" x14ac:dyDescent="0.25">
      <c r="A232" s="38">
        <v>224</v>
      </c>
      <c r="B232" s="22" t="s">
        <v>134</v>
      </c>
      <c r="C232" s="38" t="s">
        <v>279</v>
      </c>
      <c r="D232" s="22" t="s">
        <v>132</v>
      </c>
      <c r="E232" s="22" t="s">
        <v>99</v>
      </c>
      <c r="F232" s="38" t="s">
        <v>261</v>
      </c>
      <c r="G232" s="52" t="s">
        <v>262</v>
      </c>
      <c r="H232" s="52" t="s">
        <v>262</v>
      </c>
      <c r="I232" s="36">
        <v>45000</v>
      </c>
      <c r="J232" s="36">
        <v>1148.33</v>
      </c>
      <c r="K232" s="36">
        <v>25</v>
      </c>
      <c r="L232" s="35">
        <f t="shared" si="222"/>
        <v>1291.5</v>
      </c>
      <c r="M232" s="36">
        <f t="shared" si="239"/>
        <v>3194.9999999999995</v>
      </c>
      <c r="N232" s="36">
        <f t="shared" si="240"/>
        <v>495.00000000000006</v>
      </c>
      <c r="O232" s="35">
        <f t="shared" si="241"/>
        <v>1368</v>
      </c>
      <c r="P232" s="36">
        <f t="shared" si="242"/>
        <v>3190.5</v>
      </c>
      <c r="Q232" s="36">
        <f t="shared" si="243"/>
        <v>2659.5</v>
      </c>
      <c r="R232" s="36">
        <f t="shared" si="244"/>
        <v>3832.83</v>
      </c>
      <c r="S232" s="36">
        <f t="shared" si="245"/>
        <v>6880.5</v>
      </c>
      <c r="T232" s="36">
        <f t="shared" si="246"/>
        <v>41167.17</v>
      </c>
      <c r="U232" s="40" t="s">
        <v>349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  <c r="VX232" s="1"/>
      <c r="VY232" s="1"/>
      <c r="VZ232" s="1"/>
      <c r="WA232" s="1"/>
      <c r="WB232" s="1"/>
      <c r="WC232" s="1"/>
      <c r="WD232" s="1"/>
      <c r="WE232" s="1"/>
      <c r="WF232" s="1"/>
      <c r="WG232" s="1"/>
      <c r="WH232" s="1"/>
      <c r="WI232" s="1"/>
      <c r="WJ232" s="1"/>
      <c r="WK232" s="1"/>
      <c r="WL232" s="1"/>
      <c r="WM232" s="1"/>
      <c r="WN232" s="1"/>
      <c r="WO232" s="1"/>
      <c r="WP232" s="1"/>
      <c r="WQ232" s="1"/>
      <c r="WR232" s="1"/>
      <c r="WS232" s="1"/>
      <c r="WT232" s="1"/>
      <c r="WU232" s="1"/>
      <c r="WV232" s="1"/>
      <c r="WW232" s="1"/>
      <c r="WX232" s="1"/>
      <c r="WY232" s="1"/>
      <c r="WZ232" s="1"/>
      <c r="XA232" s="1"/>
      <c r="XB232" s="1"/>
      <c r="XC232" s="1"/>
      <c r="XD232" s="1"/>
      <c r="XE232" s="1"/>
      <c r="XF232" s="1"/>
      <c r="XG232" s="1"/>
      <c r="XH232" s="1"/>
      <c r="XI232" s="1"/>
      <c r="XJ232" s="1"/>
      <c r="XK232" s="1"/>
      <c r="XL232" s="1"/>
      <c r="XM232" s="1"/>
      <c r="XN232" s="1"/>
      <c r="XO232" s="1"/>
      <c r="XP232" s="1"/>
      <c r="XQ232" s="1"/>
      <c r="XR232" s="1"/>
      <c r="XS232" s="1"/>
      <c r="XT232" s="1"/>
      <c r="XU232" s="1"/>
      <c r="XV232" s="1"/>
      <c r="XW232" s="1"/>
      <c r="XX232" s="1"/>
      <c r="XY232" s="1"/>
      <c r="XZ232" s="1"/>
      <c r="YA232" s="1"/>
      <c r="YB232" s="1"/>
      <c r="YC232" s="1"/>
      <c r="YD232" s="1"/>
      <c r="YE232" s="1"/>
      <c r="YF232" s="1"/>
      <c r="YG232" s="1"/>
      <c r="YH232" s="1"/>
      <c r="YI232" s="1"/>
      <c r="YJ232" s="1"/>
      <c r="YK232" s="1"/>
      <c r="YL232" s="1"/>
      <c r="YM232" s="1"/>
      <c r="YN232" s="1"/>
      <c r="YO232" s="1"/>
      <c r="YP232" s="1"/>
      <c r="YQ232" s="1"/>
      <c r="YR232" s="1"/>
      <c r="YS232" s="1"/>
      <c r="YT232" s="1"/>
      <c r="YU232" s="1"/>
      <c r="YV232" s="1"/>
      <c r="YW232" s="1"/>
      <c r="YX232" s="1"/>
      <c r="YY232" s="1"/>
      <c r="YZ232" s="1"/>
      <c r="ZA232" s="1"/>
      <c r="ZB232" s="1"/>
      <c r="ZC232" s="1"/>
      <c r="ZD232" s="1"/>
      <c r="ZE232" s="1"/>
      <c r="ZF232" s="1"/>
      <c r="ZG232" s="1"/>
      <c r="ZH232" s="1"/>
      <c r="ZI232" s="1"/>
      <c r="ZJ232" s="1"/>
      <c r="ZK232" s="1"/>
      <c r="ZL232" s="1"/>
      <c r="ZM232" s="1"/>
      <c r="ZN232" s="1"/>
      <c r="ZO232" s="1"/>
      <c r="ZP232" s="1"/>
      <c r="ZQ232" s="1"/>
      <c r="ZR232" s="1"/>
      <c r="ZS232" s="1"/>
      <c r="ZT232" s="1"/>
      <c r="ZU232" s="1"/>
      <c r="ZV232" s="1"/>
      <c r="ZW232" s="1"/>
      <c r="ZX232" s="1"/>
      <c r="ZY232" s="1"/>
      <c r="ZZ232" s="1"/>
      <c r="AAA232" s="1"/>
      <c r="AAB232" s="1"/>
      <c r="AAC232" s="1"/>
      <c r="AAD232" s="1"/>
      <c r="AAE232" s="1"/>
      <c r="AAF232" s="1"/>
      <c r="AAG232" s="1"/>
      <c r="AAH232" s="1"/>
      <c r="AAI232" s="1"/>
      <c r="AAJ232" s="1"/>
      <c r="AAK232" s="1"/>
      <c r="AAL232" s="1"/>
      <c r="AAM232" s="1"/>
      <c r="AAN232" s="1"/>
      <c r="AAO232" s="1"/>
      <c r="AAP232" s="1"/>
      <c r="AAQ232" s="1"/>
      <c r="AAR232" s="1"/>
      <c r="AAS232" s="1"/>
      <c r="AAT232" s="1"/>
      <c r="AAU232" s="1"/>
      <c r="AAV232" s="1"/>
      <c r="AAW232" s="1"/>
      <c r="AAX232" s="1"/>
      <c r="AAY232" s="1"/>
      <c r="AAZ232" s="1"/>
      <c r="ABA232" s="1"/>
      <c r="ABB232" s="1"/>
      <c r="ABC232" s="1"/>
      <c r="ABD232" s="1"/>
      <c r="ABE232" s="1"/>
      <c r="ABF232" s="1"/>
      <c r="ABG232" s="1"/>
      <c r="ABH232" s="1"/>
      <c r="ABI232" s="1"/>
      <c r="ABJ232" s="1"/>
      <c r="ABK232" s="1"/>
      <c r="ABL232" s="1"/>
      <c r="ABM232" s="1"/>
      <c r="ABN232" s="1"/>
      <c r="ABO232" s="1"/>
      <c r="ABP232" s="1"/>
      <c r="ABQ232" s="1"/>
      <c r="ABR232" s="1"/>
      <c r="ABS232" s="1"/>
      <c r="ABT232" s="1"/>
      <c r="ABU232" s="1"/>
      <c r="ABV232" s="1"/>
      <c r="ABW232" s="1"/>
      <c r="ABX232" s="1"/>
      <c r="ABY232" s="1"/>
      <c r="ABZ232" s="1"/>
      <c r="ACA232" s="1"/>
      <c r="ACB232" s="1"/>
      <c r="ACC232" s="1"/>
      <c r="ACD232" s="1"/>
      <c r="ACE232" s="1"/>
      <c r="ACF232" s="1"/>
      <c r="ACG232" s="1"/>
      <c r="ACH232" s="1"/>
      <c r="ACI232" s="1"/>
      <c r="ACJ232" s="1"/>
      <c r="ACK232" s="1"/>
      <c r="ACL232" s="1"/>
      <c r="ACM232" s="1"/>
      <c r="ACN232" s="1"/>
      <c r="ACO232" s="1"/>
      <c r="ACP232" s="1"/>
      <c r="ACQ232" s="1"/>
      <c r="ACR232" s="1"/>
      <c r="ACS232" s="1"/>
      <c r="ACT232" s="1"/>
      <c r="ACU232" s="1"/>
      <c r="ACV232" s="1"/>
      <c r="ACW232" s="1"/>
      <c r="ACX232" s="1"/>
      <c r="ACY232" s="1"/>
      <c r="ACZ232" s="1"/>
      <c r="ADA232" s="1"/>
      <c r="ADB232" s="1"/>
      <c r="ADC232" s="1"/>
      <c r="ADD232" s="1"/>
      <c r="ADE232" s="1"/>
      <c r="ADF232" s="1"/>
      <c r="ADG232" s="1"/>
      <c r="ADH232" s="1"/>
      <c r="ADI232" s="1"/>
      <c r="ADJ232" s="1"/>
      <c r="ADK232" s="1"/>
      <c r="ADL232" s="1"/>
      <c r="ADM232" s="1"/>
      <c r="ADN232" s="1"/>
      <c r="ADO232" s="1"/>
      <c r="ADP232" s="1"/>
      <c r="ADQ232" s="1"/>
      <c r="ADR232" s="1"/>
      <c r="ADS232" s="1"/>
      <c r="ADT232" s="1"/>
      <c r="ADU232" s="1"/>
      <c r="ADV232" s="1"/>
      <c r="ADW232" s="1"/>
      <c r="ADX232" s="1"/>
      <c r="ADY232" s="1"/>
      <c r="ADZ232" s="1"/>
      <c r="AEA232" s="1"/>
      <c r="AEB232" s="1"/>
      <c r="AEC232" s="1"/>
      <c r="AED232" s="1"/>
      <c r="AEE232" s="1"/>
      <c r="AEF232" s="1"/>
      <c r="AEG232" s="1"/>
      <c r="AEH232" s="1"/>
      <c r="AEI232" s="1"/>
      <c r="AEJ232" s="1"/>
      <c r="AEK232" s="1"/>
      <c r="AEL232" s="1"/>
      <c r="AEM232" s="1"/>
      <c r="AEN232" s="1"/>
      <c r="AEO232" s="1"/>
      <c r="AEP232" s="1"/>
      <c r="AEQ232" s="1"/>
      <c r="AER232" s="1"/>
      <c r="AES232" s="1"/>
      <c r="AET232" s="1"/>
      <c r="AEU232" s="1"/>
      <c r="AEV232" s="1"/>
      <c r="AEW232" s="1"/>
      <c r="AEX232" s="1"/>
      <c r="AEY232" s="1"/>
      <c r="AEZ232" s="1"/>
      <c r="AFA232" s="1"/>
      <c r="AFB232" s="1"/>
      <c r="AFC232" s="1"/>
      <c r="AFD232" s="1"/>
      <c r="AFE232" s="1"/>
      <c r="AFF232" s="1"/>
      <c r="AFG232" s="1"/>
      <c r="AFH232" s="1"/>
      <c r="AFI232" s="1"/>
      <c r="AFJ232" s="1"/>
      <c r="AFK232" s="1"/>
      <c r="AFL232" s="1"/>
      <c r="AFM232" s="1"/>
      <c r="AFN232" s="1"/>
      <c r="AFO232" s="1"/>
      <c r="AFP232" s="1"/>
      <c r="AFQ232" s="1"/>
      <c r="AFR232" s="1"/>
      <c r="AFS232" s="1"/>
      <c r="AFT232" s="1"/>
      <c r="AFU232" s="1"/>
      <c r="AFV232" s="1"/>
      <c r="AFW232" s="1"/>
      <c r="AFX232" s="1"/>
      <c r="AFY232" s="1"/>
      <c r="AFZ232" s="1"/>
      <c r="AGA232" s="1"/>
      <c r="AGB232" s="92"/>
    </row>
    <row r="233" spans="1:860" s="2" customFormat="1" ht="30" customHeight="1" x14ac:dyDescent="0.25">
      <c r="A233" s="38">
        <v>225</v>
      </c>
      <c r="B233" s="22" t="s">
        <v>179</v>
      </c>
      <c r="C233" s="38" t="s">
        <v>279</v>
      </c>
      <c r="D233" s="22" t="s">
        <v>132</v>
      </c>
      <c r="E233" s="22" t="s">
        <v>99</v>
      </c>
      <c r="F233" s="38" t="s">
        <v>261</v>
      </c>
      <c r="G233" s="52" t="s">
        <v>262</v>
      </c>
      <c r="H233" s="52" t="s">
        <v>262</v>
      </c>
      <c r="I233" s="36">
        <v>45000</v>
      </c>
      <c r="J233" s="36">
        <v>1148.33</v>
      </c>
      <c r="K233" s="36">
        <v>25</v>
      </c>
      <c r="L233" s="35">
        <f t="shared" si="222"/>
        <v>1291.5</v>
      </c>
      <c r="M233" s="36">
        <f t="shared" si="239"/>
        <v>3194.9999999999995</v>
      </c>
      <c r="N233" s="36">
        <f t="shared" si="240"/>
        <v>495.00000000000006</v>
      </c>
      <c r="O233" s="35">
        <f t="shared" si="241"/>
        <v>1368</v>
      </c>
      <c r="P233" s="36">
        <f t="shared" si="242"/>
        <v>3190.5</v>
      </c>
      <c r="Q233" s="36">
        <f t="shared" si="243"/>
        <v>2659.5</v>
      </c>
      <c r="R233" s="36">
        <f t="shared" si="244"/>
        <v>3832.83</v>
      </c>
      <c r="S233" s="36">
        <f t="shared" si="245"/>
        <v>6880.5</v>
      </c>
      <c r="T233" s="36">
        <f t="shared" si="246"/>
        <v>41167.17</v>
      </c>
      <c r="U233" s="40" t="s">
        <v>349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  <c r="ADT233" s="1"/>
      <c r="ADU233" s="1"/>
      <c r="ADV233" s="1"/>
      <c r="ADW233" s="1"/>
      <c r="ADX233" s="1"/>
      <c r="ADY233" s="1"/>
      <c r="ADZ233" s="1"/>
      <c r="AEA233" s="1"/>
      <c r="AEB233" s="1"/>
      <c r="AEC233" s="1"/>
      <c r="AED233" s="1"/>
      <c r="AEE233" s="1"/>
      <c r="AEF233" s="1"/>
      <c r="AEG233" s="1"/>
      <c r="AEH233" s="1"/>
      <c r="AEI233" s="1"/>
      <c r="AEJ233" s="1"/>
      <c r="AEK233" s="1"/>
      <c r="AEL233" s="1"/>
      <c r="AEM233" s="1"/>
      <c r="AEN233" s="1"/>
      <c r="AEO233" s="1"/>
      <c r="AEP233" s="1"/>
      <c r="AEQ233" s="1"/>
      <c r="AER233" s="1"/>
      <c r="AES233" s="1"/>
      <c r="AET233" s="1"/>
      <c r="AEU233" s="1"/>
      <c r="AEV233" s="1"/>
      <c r="AEW233" s="1"/>
      <c r="AEX233" s="1"/>
      <c r="AEY233" s="1"/>
      <c r="AEZ233" s="1"/>
      <c r="AFA233" s="1"/>
      <c r="AFB233" s="1"/>
      <c r="AFC233" s="1"/>
      <c r="AFD233" s="1"/>
      <c r="AFE233" s="1"/>
      <c r="AFF233" s="1"/>
      <c r="AFG233" s="1"/>
      <c r="AFH233" s="1"/>
      <c r="AFI233" s="1"/>
      <c r="AFJ233" s="1"/>
      <c r="AFK233" s="1"/>
      <c r="AFL233" s="1"/>
      <c r="AFM233" s="1"/>
      <c r="AFN233" s="1"/>
      <c r="AFO233" s="1"/>
      <c r="AFP233" s="1"/>
      <c r="AFQ233" s="1"/>
      <c r="AFR233" s="1"/>
      <c r="AFS233" s="1"/>
      <c r="AFT233" s="1"/>
      <c r="AFU233" s="1"/>
      <c r="AFV233" s="1"/>
      <c r="AFW233" s="1"/>
      <c r="AFX233" s="1"/>
      <c r="AFY233" s="1"/>
      <c r="AFZ233" s="1"/>
      <c r="AGA233" s="1"/>
      <c r="AGB233" s="92"/>
    </row>
    <row r="234" spans="1:860" s="2" customFormat="1" ht="30" customHeight="1" x14ac:dyDescent="0.25">
      <c r="A234" s="38">
        <v>226</v>
      </c>
      <c r="B234" s="22" t="s">
        <v>229</v>
      </c>
      <c r="C234" s="38" t="s">
        <v>279</v>
      </c>
      <c r="D234" s="22" t="s">
        <v>132</v>
      </c>
      <c r="E234" s="22" t="s">
        <v>96</v>
      </c>
      <c r="F234" s="38" t="s">
        <v>261</v>
      </c>
      <c r="G234" s="52" t="s">
        <v>262</v>
      </c>
      <c r="H234" s="52" t="s">
        <v>262</v>
      </c>
      <c r="I234" s="36">
        <v>42000</v>
      </c>
      <c r="J234" s="36">
        <v>724.92</v>
      </c>
      <c r="K234" s="36">
        <v>25</v>
      </c>
      <c r="L234" s="35">
        <f t="shared" si="222"/>
        <v>1205.4000000000001</v>
      </c>
      <c r="M234" s="36">
        <f t="shared" si="239"/>
        <v>2981.9999999999995</v>
      </c>
      <c r="N234" s="36">
        <f t="shared" ref="N234:N235" si="247">I234*1.1%</f>
        <v>462.00000000000006</v>
      </c>
      <c r="O234" s="35">
        <f t="shared" ref="O234:O235" si="248">I234*3.04%</f>
        <v>1276.8</v>
      </c>
      <c r="P234" s="36">
        <f t="shared" ref="P234:P235" si="249">I234*7.09%</f>
        <v>2977.8</v>
      </c>
      <c r="Q234" s="36">
        <f t="shared" ref="Q234:Q235" si="250">+L234+O234</f>
        <v>2482.1999999999998</v>
      </c>
      <c r="R234" s="36">
        <f t="shared" ref="R234:R235" si="251">SUM(J234+K234+L234+O234)</f>
        <v>3232.12</v>
      </c>
      <c r="S234" s="36">
        <f t="shared" ref="S234:S235" si="252">SUM(M234+N234+P234)</f>
        <v>6421.7999999999993</v>
      </c>
      <c r="T234" s="36">
        <f t="shared" ref="T234:T235" si="253">I234-R234</f>
        <v>38767.879999999997</v>
      </c>
      <c r="U234" s="40" t="s">
        <v>349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  <c r="AFT234" s="1"/>
      <c r="AFU234" s="1"/>
      <c r="AFV234" s="1"/>
      <c r="AFW234" s="1"/>
      <c r="AFX234" s="1"/>
      <c r="AFY234" s="1"/>
      <c r="AFZ234" s="1"/>
      <c r="AGA234" s="1"/>
      <c r="AGB234" s="92"/>
    </row>
    <row r="235" spans="1:860" s="2" customFormat="1" ht="30" customHeight="1" x14ac:dyDescent="0.25">
      <c r="A235" s="38">
        <v>227</v>
      </c>
      <c r="B235" s="22" t="s">
        <v>230</v>
      </c>
      <c r="C235" s="38" t="s">
        <v>279</v>
      </c>
      <c r="D235" s="22" t="s">
        <v>132</v>
      </c>
      <c r="E235" s="22" t="s">
        <v>96</v>
      </c>
      <c r="F235" s="38" t="s">
        <v>261</v>
      </c>
      <c r="G235" s="52" t="s">
        <v>262</v>
      </c>
      <c r="H235" s="52" t="s">
        <v>262</v>
      </c>
      <c r="I235" s="36">
        <v>42000</v>
      </c>
      <c r="J235" s="36">
        <v>1449.84</v>
      </c>
      <c r="K235" s="36">
        <v>25</v>
      </c>
      <c r="L235" s="35">
        <f t="shared" si="222"/>
        <v>1205.4000000000001</v>
      </c>
      <c r="M235" s="36">
        <f t="shared" si="239"/>
        <v>2981.9999999999995</v>
      </c>
      <c r="N235" s="36">
        <f t="shared" si="247"/>
        <v>462.00000000000006</v>
      </c>
      <c r="O235" s="35">
        <f t="shared" si="248"/>
        <v>1276.8</v>
      </c>
      <c r="P235" s="36">
        <f t="shared" si="249"/>
        <v>2977.8</v>
      </c>
      <c r="Q235" s="36">
        <f t="shared" si="250"/>
        <v>2482.1999999999998</v>
      </c>
      <c r="R235" s="36">
        <f t="shared" si="251"/>
        <v>3957.04</v>
      </c>
      <c r="S235" s="36">
        <f t="shared" si="252"/>
        <v>6421.7999999999993</v>
      </c>
      <c r="T235" s="36">
        <f t="shared" si="253"/>
        <v>38042.959999999999</v>
      </c>
      <c r="U235" s="40" t="s">
        <v>349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  <c r="WL235" s="1"/>
      <c r="WM235" s="1"/>
      <c r="WN235" s="1"/>
      <c r="WO235" s="1"/>
      <c r="WP235" s="1"/>
      <c r="WQ235" s="1"/>
      <c r="WR235" s="1"/>
      <c r="WS235" s="1"/>
      <c r="WT235" s="1"/>
      <c r="WU235" s="1"/>
      <c r="WV235" s="1"/>
      <c r="WW235" s="1"/>
      <c r="WX235" s="1"/>
      <c r="WY235" s="1"/>
      <c r="WZ235" s="1"/>
      <c r="XA235" s="1"/>
      <c r="XB235" s="1"/>
      <c r="XC235" s="1"/>
      <c r="XD235" s="1"/>
      <c r="XE235" s="1"/>
      <c r="XF235" s="1"/>
      <c r="XG235" s="1"/>
      <c r="XH235" s="1"/>
      <c r="XI235" s="1"/>
      <c r="XJ235" s="1"/>
      <c r="XK235" s="1"/>
      <c r="XL235" s="1"/>
      <c r="XM235" s="1"/>
      <c r="XN235" s="1"/>
      <c r="XO235" s="1"/>
      <c r="XP235" s="1"/>
      <c r="XQ235" s="1"/>
      <c r="XR235" s="1"/>
      <c r="XS235" s="1"/>
      <c r="XT235" s="1"/>
      <c r="XU235" s="1"/>
      <c r="XV235" s="1"/>
      <c r="XW235" s="1"/>
      <c r="XX235" s="1"/>
      <c r="XY235" s="1"/>
      <c r="XZ235" s="1"/>
      <c r="YA235" s="1"/>
      <c r="YB235" s="1"/>
      <c r="YC235" s="1"/>
      <c r="YD235" s="1"/>
      <c r="YE235" s="1"/>
      <c r="YF235" s="1"/>
      <c r="YG235" s="1"/>
      <c r="YH235" s="1"/>
      <c r="YI235" s="1"/>
      <c r="YJ235" s="1"/>
      <c r="YK235" s="1"/>
      <c r="YL235" s="1"/>
      <c r="YM235" s="1"/>
      <c r="YN235" s="1"/>
      <c r="YO235" s="1"/>
      <c r="YP235" s="1"/>
      <c r="YQ235" s="1"/>
      <c r="YR235" s="1"/>
      <c r="YS235" s="1"/>
      <c r="YT235" s="1"/>
      <c r="YU235" s="1"/>
      <c r="YV235" s="1"/>
      <c r="YW235" s="1"/>
      <c r="YX235" s="1"/>
      <c r="YY235" s="1"/>
      <c r="YZ235" s="1"/>
      <c r="ZA235" s="1"/>
      <c r="ZB235" s="1"/>
      <c r="ZC235" s="1"/>
      <c r="ZD235" s="1"/>
      <c r="ZE235" s="1"/>
      <c r="ZF235" s="1"/>
      <c r="ZG235" s="1"/>
      <c r="ZH235" s="1"/>
      <c r="ZI235" s="1"/>
      <c r="ZJ235" s="1"/>
      <c r="ZK235" s="1"/>
      <c r="ZL235" s="1"/>
      <c r="ZM235" s="1"/>
      <c r="ZN235" s="1"/>
      <c r="ZO235" s="1"/>
      <c r="ZP235" s="1"/>
      <c r="ZQ235" s="1"/>
      <c r="ZR235" s="1"/>
      <c r="ZS235" s="1"/>
      <c r="ZT235" s="1"/>
      <c r="ZU235" s="1"/>
      <c r="ZV235" s="1"/>
      <c r="ZW235" s="1"/>
      <c r="ZX235" s="1"/>
      <c r="ZY235" s="1"/>
      <c r="ZZ235" s="1"/>
      <c r="AAA235" s="1"/>
      <c r="AAB235" s="1"/>
      <c r="AAC235" s="1"/>
      <c r="AAD235" s="1"/>
      <c r="AAE235" s="1"/>
      <c r="AAF235" s="1"/>
      <c r="AAG235" s="1"/>
      <c r="AAH235" s="1"/>
      <c r="AAI235" s="1"/>
      <c r="AAJ235" s="1"/>
      <c r="AAK235" s="1"/>
      <c r="AAL235" s="1"/>
      <c r="AAM235" s="1"/>
      <c r="AAN235" s="1"/>
      <c r="AAO235" s="1"/>
      <c r="AAP235" s="1"/>
      <c r="AAQ235" s="1"/>
      <c r="AAR235" s="1"/>
      <c r="AAS235" s="1"/>
      <c r="AAT235" s="1"/>
      <c r="AAU235" s="1"/>
      <c r="AAV235" s="1"/>
      <c r="AAW235" s="1"/>
      <c r="AAX235" s="1"/>
      <c r="AAY235" s="1"/>
      <c r="AAZ235" s="1"/>
      <c r="ABA235" s="1"/>
      <c r="ABB235" s="1"/>
      <c r="ABC235" s="1"/>
      <c r="ABD235" s="1"/>
      <c r="ABE235" s="1"/>
      <c r="ABF235" s="1"/>
      <c r="ABG235" s="1"/>
      <c r="ABH235" s="1"/>
      <c r="ABI235" s="1"/>
      <c r="ABJ235" s="1"/>
      <c r="ABK235" s="1"/>
      <c r="ABL235" s="1"/>
      <c r="ABM235" s="1"/>
      <c r="ABN235" s="1"/>
      <c r="ABO235" s="1"/>
      <c r="ABP235" s="1"/>
      <c r="ABQ235" s="1"/>
      <c r="ABR235" s="1"/>
      <c r="ABS235" s="1"/>
      <c r="ABT235" s="1"/>
      <c r="ABU235" s="1"/>
      <c r="ABV235" s="1"/>
      <c r="ABW235" s="1"/>
      <c r="ABX235" s="1"/>
      <c r="ABY235" s="1"/>
      <c r="ABZ235" s="1"/>
      <c r="ACA235" s="1"/>
      <c r="ACB235" s="1"/>
      <c r="ACC235" s="1"/>
      <c r="ACD235" s="1"/>
      <c r="ACE235" s="1"/>
      <c r="ACF235" s="1"/>
      <c r="ACG235" s="1"/>
      <c r="ACH235" s="1"/>
      <c r="ACI235" s="1"/>
      <c r="ACJ235" s="1"/>
      <c r="ACK235" s="1"/>
      <c r="ACL235" s="1"/>
      <c r="ACM235" s="1"/>
      <c r="ACN235" s="1"/>
      <c r="ACO235" s="1"/>
      <c r="ACP235" s="1"/>
      <c r="ACQ235" s="1"/>
      <c r="ACR235" s="1"/>
      <c r="ACS235" s="1"/>
      <c r="ACT235" s="1"/>
      <c r="ACU235" s="1"/>
      <c r="ACV235" s="1"/>
      <c r="ACW235" s="1"/>
      <c r="ACX235" s="1"/>
      <c r="ACY235" s="1"/>
      <c r="ACZ235" s="1"/>
      <c r="ADA235" s="1"/>
      <c r="ADB235" s="1"/>
      <c r="ADC235" s="1"/>
      <c r="ADD235" s="1"/>
      <c r="ADE235" s="1"/>
      <c r="ADF235" s="1"/>
      <c r="ADG235" s="1"/>
      <c r="ADH235" s="1"/>
      <c r="ADI235" s="1"/>
      <c r="ADJ235" s="1"/>
      <c r="ADK235" s="1"/>
      <c r="ADL235" s="1"/>
      <c r="ADM235" s="1"/>
      <c r="ADN235" s="1"/>
      <c r="ADO235" s="1"/>
      <c r="ADP235" s="1"/>
      <c r="ADQ235" s="1"/>
      <c r="ADR235" s="1"/>
      <c r="ADS235" s="1"/>
      <c r="ADT235" s="1"/>
      <c r="ADU235" s="1"/>
      <c r="ADV235" s="1"/>
      <c r="ADW235" s="1"/>
      <c r="ADX235" s="1"/>
      <c r="ADY235" s="1"/>
      <c r="ADZ235" s="1"/>
      <c r="AEA235" s="1"/>
      <c r="AEB235" s="1"/>
      <c r="AEC235" s="1"/>
      <c r="AED235" s="1"/>
      <c r="AEE235" s="1"/>
      <c r="AEF235" s="1"/>
      <c r="AEG235" s="1"/>
      <c r="AEH235" s="1"/>
      <c r="AEI235" s="1"/>
      <c r="AEJ235" s="1"/>
      <c r="AEK235" s="1"/>
      <c r="AEL235" s="1"/>
      <c r="AEM235" s="1"/>
      <c r="AEN235" s="1"/>
      <c r="AEO235" s="1"/>
      <c r="AEP235" s="1"/>
      <c r="AEQ235" s="1"/>
      <c r="AER235" s="1"/>
      <c r="AES235" s="1"/>
      <c r="AET235" s="1"/>
      <c r="AEU235" s="1"/>
      <c r="AEV235" s="1"/>
      <c r="AEW235" s="1"/>
      <c r="AEX235" s="1"/>
      <c r="AEY235" s="1"/>
      <c r="AEZ235" s="1"/>
      <c r="AFA235" s="1"/>
      <c r="AFB235" s="1"/>
      <c r="AFC235" s="1"/>
      <c r="AFD235" s="1"/>
      <c r="AFE235" s="1"/>
      <c r="AFF235" s="1"/>
      <c r="AFG235" s="1"/>
      <c r="AFH235" s="1"/>
      <c r="AFI235" s="1"/>
      <c r="AFJ235" s="1"/>
      <c r="AFK235" s="1"/>
      <c r="AFL235" s="1"/>
      <c r="AFM235" s="1"/>
      <c r="AFN235" s="1"/>
      <c r="AFO235" s="1"/>
      <c r="AFP235" s="1"/>
      <c r="AFQ235" s="1"/>
      <c r="AFR235" s="1"/>
      <c r="AFS235" s="1"/>
      <c r="AFT235" s="1"/>
      <c r="AFU235" s="1"/>
      <c r="AFV235" s="1"/>
      <c r="AFW235" s="1"/>
      <c r="AFX235" s="1"/>
      <c r="AFY235" s="1"/>
      <c r="AFZ235" s="1"/>
      <c r="AGA235" s="1"/>
      <c r="AGB235" s="92"/>
    </row>
    <row r="236" spans="1:860" s="2" customFormat="1" ht="30" customHeight="1" x14ac:dyDescent="0.25">
      <c r="A236" s="38">
        <v>228</v>
      </c>
      <c r="B236" s="22" t="s">
        <v>136</v>
      </c>
      <c r="C236" s="38" t="s">
        <v>279</v>
      </c>
      <c r="D236" s="22" t="s">
        <v>135</v>
      </c>
      <c r="E236" s="22" t="s">
        <v>99</v>
      </c>
      <c r="F236" s="38" t="s">
        <v>261</v>
      </c>
      <c r="G236" s="52" t="s">
        <v>262</v>
      </c>
      <c r="H236" s="52" t="s">
        <v>262</v>
      </c>
      <c r="I236" s="36">
        <v>45000</v>
      </c>
      <c r="J236" s="36">
        <v>1148.33</v>
      </c>
      <c r="K236" s="36">
        <v>25</v>
      </c>
      <c r="L236" s="35">
        <f t="shared" si="222"/>
        <v>1291.5</v>
      </c>
      <c r="M236" s="36">
        <f t="shared" si="239"/>
        <v>3194.9999999999995</v>
      </c>
      <c r="N236" s="36">
        <f t="shared" ref="N236:N238" si="254">I236*1.1%</f>
        <v>495.00000000000006</v>
      </c>
      <c r="O236" s="35">
        <f t="shared" ref="O236:O238" si="255">I236*3.04%</f>
        <v>1368</v>
      </c>
      <c r="P236" s="36">
        <f t="shared" ref="P236:P238" si="256">I236*7.09%</f>
        <v>3190.5</v>
      </c>
      <c r="Q236" s="36">
        <f t="shared" ref="Q236:Q238" si="257">+L236+O236</f>
        <v>2659.5</v>
      </c>
      <c r="R236" s="36">
        <f t="shared" ref="R236:R238" si="258">SUM(J236+K236+L236+O236)</f>
        <v>3832.83</v>
      </c>
      <c r="S236" s="36">
        <f t="shared" ref="S236:S238" si="259">SUM(M236+N236+P236)</f>
        <v>6880.5</v>
      </c>
      <c r="T236" s="36">
        <f t="shared" ref="T236:T238" si="260">I236-R236</f>
        <v>41167.17</v>
      </c>
      <c r="U236" s="40" t="s">
        <v>349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  <c r="ADT236" s="1"/>
      <c r="ADU236" s="1"/>
      <c r="ADV236" s="1"/>
      <c r="ADW236" s="1"/>
      <c r="ADX236" s="1"/>
      <c r="ADY236" s="1"/>
      <c r="ADZ236" s="1"/>
      <c r="AEA236" s="1"/>
      <c r="AEB236" s="1"/>
      <c r="AEC236" s="1"/>
      <c r="AED236" s="1"/>
      <c r="AEE236" s="1"/>
      <c r="AEF236" s="1"/>
      <c r="AEG236" s="1"/>
      <c r="AEH236" s="1"/>
      <c r="AEI236" s="1"/>
      <c r="AEJ236" s="1"/>
      <c r="AEK236" s="1"/>
      <c r="AEL236" s="1"/>
      <c r="AEM236" s="1"/>
      <c r="AEN236" s="1"/>
      <c r="AEO236" s="1"/>
      <c r="AEP236" s="1"/>
      <c r="AEQ236" s="1"/>
      <c r="AER236" s="1"/>
      <c r="AES236" s="1"/>
      <c r="AET236" s="1"/>
      <c r="AEU236" s="1"/>
      <c r="AEV236" s="1"/>
      <c r="AEW236" s="1"/>
      <c r="AEX236" s="1"/>
      <c r="AEY236" s="1"/>
      <c r="AEZ236" s="1"/>
      <c r="AFA236" s="1"/>
      <c r="AFB236" s="1"/>
      <c r="AFC236" s="1"/>
      <c r="AFD236" s="1"/>
      <c r="AFE236" s="1"/>
      <c r="AFF236" s="1"/>
      <c r="AFG236" s="1"/>
      <c r="AFH236" s="1"/>
      <c r="AFI236" s="1"/>
      <c r="AFJ236" s="1"/>
      <c r="AFK236" s="1"/>
      <c r="AFL236" s="1"/>
      <c r="AFM236" s="1"/>
      <c r="AFN236" s="1"/>
      <c r="AFO236" s="1"/>
      <c r="AFP236" s="1"/>
      <c r="AFQ236" s="1"/>
      <c r="AFR236" s="1"/>
      <c r="AFS236" s="1"/>
      <c r="AFT236" s="1"/>
      <c r="AFU236" s="1"/>
      <c r="AFV236" s="1"/>
      <c r="AFW236" s="1"/>
      <c r="AFX236" s="1"/>
      <c r="AFY236" s="1"/>
      <c r="AFZ236" s="1"/>
      <c r="AGA236" s="1"/>
      <c r="AGB236" s="92"/>
    </row>
    <row r="237" spans="1:860" s="2" customFormat="1" ht="30" customHeight="1" x14ac:dyDescent="0.25">
      <c r="A237" s="38">
        <v>229</v>
      </c>
      <c r="B237" s="22" t="s">
        <v>137</v>
      </c>
      <c r="C237" s="38" t="s">
        <v>279</v>
      </c>
      <c r="D237" s="22" t="s">
        <v>135</v>
      </c>
      <c r="E237" s="22" t="s">
        <v>99</v>
      </c>
      <c r="F237" s="38" t="s">
        <v>261</v>
      </c>
      <c r="G237" s="52" t="s">
        <v>262</v>
      </c>
      <c r="H237" s="52" t="s">
        <v>262</v>
      </c>
      <c r="I237" s="36">
        <v>45000</v>
      </c>
      <c r="J237" s="36">
        <v>752.74</v>
      </c>
      <c r="K237" s="36">
        <v>25</v>
      </c>
      <c r="L237" s="35">
        <f t="shared" si="222"/>
        <v>1291.5</v>
      </c>
      <c r="M237" s="36">
        <f t="shared" si="239"/>
        <v>3194.9999999999995</v>
      </c>
      <c r="N237" s="36">
        <f t="shared" si="254"/>
        <v>495.00000000000006</v>
      </c>
      <c r="O237" s="35">
        <f t="shared" si="255"/>
        <v>1368</v>
      </c>
      <c r="P237" s="36">
        <f t="shared" si="256"/>
        <v>3190.5</v>
      </c>
      <c r="Q237" s="36">
        <f t="shared" si="257"/>
        <v>2659.5</v>
      </c>
      <c r="R237" s="36">
        <f t="shared" si="258"/>
        <v>3437.24</v>
      </c>
      <c r="S237" s="36">
        <f t="shared" si="259"/>
        <v>6880.5</v>
      </c>
      <c r="T237" s="36">
        <f t="shared" si="260"/>
        <v>41562.76</v>
      </c>
      <c r="U237" s="40" t="s">
        <v>349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  <c r="ADT237" s="1"/>
      <c r="ADU237" s="1"/>
      <c r="ADV237" s="1"/>
      <c r="ADW237" s="1"/>
      <c r="ADX237" s="1"/>
      <c r="ADY237" s="1"/>
      <c r="ADZ237" s="1"/>
      <c r="AEA237" s="1"/>
      <c r="AEB237" s="1"/>
      <c r="AEC237" s="1"/>
      <c r="AED237" s="1"/>
      <c r="AEE237" s="1"/>
      <c r="AEF237" s="1"/>
      <c r="AEG237" s="1"/>
      <c r="AEH237" s="1"/>
      <c r="AEI237" s="1"/>
      <c r="AEJ237" s="1"/>
      <c r="AEK237" s="1"/>
      <c r="AEL237" s="1"/>
      <c r="AEM237" s="1"/>
      <c r="AEN237" s="1"/>
      <c r="AEO237" s="1"/>
      <c r="AEP237" s="1"/>
      <c r="AEQ237" s="1"/>
      <c r="AER237" s="1"/>
      <c r="AES237" s="1"/>
      <c r="AET237" s="1"/>
      <c r="AEU237" s="1"/>
      <c r="AEV237" s="1"/>
      <c r="AEW237" s="1"/>
      <c r="AEX237" s="1"/>
      <c r="AEY237" s="1"/>
      <c r="AEZ237" s="1"/>
      <c r="AFA237" s="1"/>
      <c r="AFB237" s="1"/>
      <c r="AFC237" s="1"/>
      <c r="AFD237" s="1"/>
      <c r="AFE237" s="1"/>
      <c r="AFF237" s="1"/>
      <c r="AFG237" s="1"/>
      <c r="AFH237" s="1"/>
      <c r="AFI237" s="1"/>
      <c r="AFJ237" s="1"/>
      <c r="AFK237" s="1"/>
      <c r="AFL237" s="1"/>
      <c r="AFM237" s="1"/>
      <c r="AFN237" s="1"/>
      <c r="AFO237" s="1"/>
      <c r="AFP237" s="1"/>
      <c r="AFQ237" s="1"/>
      <c r="AFR237" s="1"/>
      <c r="AFS237" s="1"/>
      <c r="AFT237" s="1"/>
      <c r="AFU237" s="1"/>
      <c r="AFV237" s="1"/>
      <c r="AFW237" s="1"/>
      <c r="AFX237" s="1"/>
      <c r="AFY237" s="1"/>
      <c r="AFZ237" s="1"/>
      <c r="AGA237" s="1"/>
      <c r="AGB237" s="92"/>
    </row>
    <row r="238" spans="1:860" s="2" customFormat="1" ht="30" customHeight="1" x14ac:dyDescent="0.25">
      <c r="A238" s="38">
        <v>230</v>
      </c>
      <c r="B238" s="22" t="s">
        <v>139</v>
      </c>
      <c r="C238" s="38" t="s">
        <v>278</v>
      </c>
      <c r="D238" s="22" t="s">
        <v>138</v>
      </c>
      <c r="E238" s="22" t="s">
        <v>1</v>
      </c>
      <c r="F238" s="38" t="s">
        <v>261</v>
      </c>
      <c r="G238" s="52" t="s">
        <v>262</v>
      </c>
      <c r="H238" s="52" t="s">
        <v>262</v>
      </c>
      <c r="I238" s="36">
        <v>50000</v>
      </c>
      <c r="J238" s="36">
        <v>3708</v>
      </c>
      <c r="K238" s="36">
        <v>25</v>
      </c>
      <c r="L238" s="35">
        <f t="shared" si="222"/>
        <v>1435</v>
      </c>
      <c r="M238" s="36">
        <f t="shared" si="239"/>
        <v>3549.9999999999995</v>
      </c>
      <c r="N238" s="36">
        <f t="shared" si="254"/>
        <v>550</v>
      </c>
      <c r="O238" s="35">
        <f t="shared" si="255"/>
        <v>1520</v>
      </c>
      <c r="P238" s="36">
        <f t="shared" si="256"/>
        <v>3545.0000000000005</v>
      </c>
      <c r="Q238" s="36">
        <f t="shared" si="257"/>
        <v>2955</v>
      </c>
      <c r="R238" s="36">
        <f t="shared" si="258"/>
        <v>6688</v>
      </c>
      <c r="S238" s="36">
        <f t="shared" si="259"/>
        <v>7645</v>
      </c>
      <c r="T238" s="36">
        <f t="shared" si="260"/>
        <v>43312</v>
      </c>
      <c r="U238" s="40" t="s">
        <v>349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  <c r="AFT238" s="1"/>
      <c r="AFU238" s="1"/>
      <c r="AFV238" s="1"/>
      <c r="AFW238" s="1"/>
      <c r="AFX238" s="1"/>
      <c r="AFY238" s="1"/>
      <c r="AFZ238" s="1"/>
      <c r="AGA238" s="1"/>
      <c r="AGB238" s="92"/>
    </row>
    <row r="239" spans="1:860" s="15" customFormat="1" ht="30" customHeight="1" x14ac:dyDescent="0.25">
      <c r="A239" s="38">
        <v>231</v>
      </c>
      <c r="B239" s="22" t="s">
        <v>270</v>
      </c>
      <c r="C239" s="38" t="s">
        <v>279</v>
      </c>
      <c r="D239" s="22" t="s">
        <v>271</v>
      </c>
      <c r="E239" s="22" t="s">
        <v>96</v>
      </c>
      <c r="F239" s="38" t="s">
        <v>261</v>
      </c>
      <c r="G239" s="52" t="s">
        <v>262</v>
      </c>
      <c r="H239" s="52" t="s">
        <v>262</v>
      </c>
      <c r="I239" s="36">
        <v>42000</v>
      </c>
      <c r="J239" s="36">
        <v>724.92</v>
      </c>
      <c r="K239" s="36">
        <v>25</v>
      </c>
      <c r="L239" s="35">
        <f t="shared" si="222"/>
        <v>1205.4000000000001</v>
      </c>
      <c r="M239" s="36">
        <f t="shared" ref="M239" si="261">I239*7.1%</f>
        <v>2981.9999999999995</v>
      </c>
      <c r="N239" s="36">
        <f t="shared" ref="N239" si="262">I239*1.1%</f>
        <v>462.00000000000006</v>
      </c>
      <c r="O239" s="35">
        <f t="shared" ref="O239" si="263">I239*3.04%</f>
        <v>1276.8</v>
      </c>
      <c r="P239" s="36">
        <f t="shared" ref="P239" si="264">I239*7.09%</f>
        <v>2977.8</v>
      </c>
      <c r="Q239" s="36">
        <f t="shared" ref="Q239" si="265">+L239+O239</f>
        <v>2482.1999999999998</v>
      </c>
      <c r="R239" s="36">
        <f t="shared" ref="R239" si="266">SUM(J239+K239+L239+O239)</f>
        <v>3232.12</v>
      </c>
      <c r="S239" s="36">
        <f t="shared" ref="S239" si="267">SUM(M239+N239+P239)</f>
        <v>6421.7999999999993</v>
      </c>
      <c r="T239" s="36">
        <f t="shared" ref="T239" si="268">I239-R239</f>
        <v>38767.879999999997</v>
      </c>
      <c r="U239" s="40" t="s">
        <v>349</v>
      </c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  <c r="LT239" s="24"/>
      <c r="LU239" s="24"/>
      <c r="LV239" s="24"/>
      <c r="LW239" s="24"/>
      <c r="LX239" s="24"/>
      <c r="LY239" s="24"/>
      <c r="LZ239" s="24"/>
      <c r="MA239" s="24"/>
      <c r="MB239" s="24"/>
      <c r="MC239" s="24"/>
      <c r="MD239" s="24"/>
      <c r="ME239" s="24"/>
      <c r="MF239" s="24"/>
      <c r="MG239" s="24"/>
      <c r="MH239" s="24"/>
      <c r="MI239" s="24"/>
      <c r="MJ239" s="24"/>
      <c r="MK239" s="24"/>
      <c r="ML239" s="24"/>
      <c r="MM239" s="24"/>
      <c r="MN239" s="24"/>
      <c r="MO239" s="24"/>
      <c r="MP239" s="24"/>
      <c r="MQ239" s="24"/>
      <c r="MR239" s="24"/>
      <c r="MS239" s="24"/>
      <c r="MT239" s="24"/>
      <c r="MU239" s="24"/>
      <c r="MV239" s="24"/>
      <c r="MW239" s="24"/>
      <c r="MX239" s="24"/>
      <c r="MY239" s="24"/>
      <c r="MZ239" s="24"/>
      <c r="NA239" s="24"/>
      <c r="NB239" s="24"/>
      <c r="NC239" s="24"/>
      <c r="ND239" s="24"/>
      <c r="NE239" s="24"/>
      <c r="NF239" s="24"/>
      <c r="NG239" s="24"/>
      <c r="NH239" s="24"/>
      <c r="NI239" s="24"/>
      <c r="NJ239" s="24"/>
      <c r="NK239" s="24"/>
      <c r="NL239" s="24"/>
      <c r="NM239" s="24"/>
      <c r="NN239" s="24"/>
      <c r="NO239" s="24"/>
      <c r="NP239" s="24"/>
      <c r="NQ239" s="24"/>
      <c r="NR239" s="24"/>
      <c r="NS239" s="24"/>
      <c r="NT239" s="24"/>
      <c r="NU239" s="24"/>
      <c r="NV239" s="24"/>
      <c r="NW239" s="24"/>
      <c r="NX239" s="24"/>
      <c r="NY239" s="24"/>
      <c r="NZ239" s="24"/>
      <c r="OA239" s="24"/>
      <c r="OB239" s="24"/>
      <c r="OC239" s="24"/>
      <c r="OD239" s="24"/>
      <c r="OE239" s="24"/>
      <c r="OF239" s="24"/>
      <c r="OG239" s="24"/>
      <c r="OH239" s="24"/>
      <c r="OI239" s="24"/>
      <c r="OJ239" s="24"/>
      <c r="OK239" s="24"/>
      <c r="OL239" s="24"/>
      <c r="OM239" s="24"/>
      <c r="ON239" s="24"/>
      <c r="OO239" s="24"/>
      <c r="OP239" s="24"/>
      <c r="OQ239" s="24"/>
      <c r="OR239" s="24"/>
      <c r="OS239" s="24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4"/>
      <c r="PH239" s="24"/>
      <c r="PI239" s="24"/>
      <c r="PJ239" s="24"/>
      <c r="PK239" s="24"/>
      <c r="PL239" s="24"/>
      <c r="PM239" s="24"/>
      <c r="PN239" s="24"/>
      <c r="PO239" s="24"/>
      <c r="PP239" s="24"/>
      <c r="PQ239" s="24"/>
      <c r="PR239" s="24"/>
      <c r="PS239" s="24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4"/>
      <c r="QH239" s="24"/>
      <c r="QI239" s="24"/>
      <c r="QJ239" s="24"/>
      <c r="QK239" s="24"/>
      <c r="QL239" s="24"/>
      <c r="QM239" s="24"/>
      <c r="QN239" s="24"/>
      <c r="QO239" s="24"/>
      <c r="QP239" s="24"/>
      <c r="QQ239" s="24"/>
      <c r="QR239" s="24"/>
      <c r="QS239" s="24"/>
      <c r="QT239" s="24"/>
      <c r="QU239" s="24"/>
      <c r="QV239" s="24"/>
      <c r="QW239" s="24"/>
      <c r="QX239" s="24"/>
      <c r="QY239" s="24"/>
      <c r="QZ239" s="24"/>
      <c r="RA239" s="24"/>
      <c r="RB239" s="24"/>
      <c r="RC239" s="24"/>
      <c r="RD239" s="24"/>
      <c r="RE239" s="24"/>
      <c r="RF239" s="24"/>
      <c r="RG239" s="24"/>
      <c r="RH239" s="24"/>
      <c r="RI239" s="24"/>
      <c r="RJ239" s="24"/>
      <c r="RK239" s="24"/>
      <c r="RL239" s="24"/>
      <c r="RM239" s="24"/>
      <c r="RN239" s="24"/>
      <c r="RO239" s="24"/>
      <c r="RP239" s="24"/>
      <c r="RQ239" s="24"/>
      <c r="RR239" s="24"/>
      <c r="RS239" s="24"/>
      <c r="RT239" s="24"/>
      <c r="RU239" s="24"/>
      <c r="RV239" s="24"/>
      <c r="RW239" s="24"/>
      <c r="RX239" s="24"/>
      <c r="RY239" s="24"/>
      <c r="RZ239" s="24"/>
      <c r="SA239" s="24"/>
      <c r="SB239" s="24"/>
      <c r="SC239" s="24"/>
      <c r="SD239" s="24"/>
      <c r="SE239" s="24"/>
      <c r="SF239" s="24"/>
      <c r="SG239" s="24"/>
      <c r="SH239" s="24"/>
      <c r="SI239" s="24"/>
      <c r="SJ239" s="24"/>
      <c r="SK239" s="24"/>
      <c r="SL239" s="24"/>
      <c r="SM239" s="24"/>
      <c r="SN239" s="24"/>
      <c r="SO239" s="24"/>
      <c r="SP239" s="24"/>
      <c r="SQ239" s="24"/>
      <c r="SR239" s="24"/>
      <c r="SS239" s="24"/>
      <c r="ST239" s="24"/>
      <c r="SU239" s="24"/>
      <c r="SV239" s="24"/>
      <c r="SW239" s="24"/>
      <c r="SX239" s="24"/>
      <c r="SY239" s="24"/>
      <c r="SZ239" s="24"/>
      <c r="TA239" s="24"/>
      <c r="TB239" s="24"/>
      <c r="TC239" s="24"/>
      <c r="TD239" s="24"/>
      <c r="TE239" s="24"/>
      <c r="TF239" s="24"/>
      <c r="TG239" s="24"/>
      <c r="TH239" s="24"/>
      <c r="TI239" s="24"/>
      <c r="TJ239" s="24"/>
      <c r="TK239" s="24"/>
      <c r="TL239" s="24"/>
      <c r="TM239" s="24"/>
      <c r="TN239" s="24"/>
      <c r="TO239" s="24"/>
      <c r="TP239" s="24"/>
      <c r="TQ239" s="24"/>
      <c r="TR239" s="24"/>
      <c r="TS239" s="24"/>
      <c r="TT239" s="24"/>
      <c r="TU239" s="24"/>
      <c r="TV239" s="24"/>
      <c r="TW239" s="24"/>
      <c r="TX239" s="24"/>
      <c r="TY239" s="24"/>
      <c r="TZ239" s="24"/>
      <c r="UA239" s="24"/>
      <c r="UB239" s="24"/>
      <c r="UC239" s="24"/>
      <c r="UD239" s="24"/>
      <c r="UE239" s="24"/>
      <c r="UF239" s="24"/>
      <c r="UG239" s="24"/>
      <c r="UH239" s="24"/>
      <c r="UI239" s="24"/>
      <c r="UJ239" s="24"/>
      <c r="UK239" s="24"/>
      <c r="UL239" s="24"/>
      <c r="UM239" s="24"/>
      <c r="UN239" s="24"/>
      <c r="UO239" s="24"/>
      <c r="UP239" s="24"/>
      <c r="UQ239" s="24"/>
      <c r="UR239" s="24"/>
      <c r="US239" s="24"/>
      <c r="UT239" s="24"/>
      <c r="UU239" s="24"/>
      <c r="UV239" s="24"/>
      <c r="UW239" s="24"/>
      <c r="UX239" s="24"/>
      <c r="UY239" s="24"/>
      <c r="UZ239" s="24"/>
      <c r="VA239" s="24"/>
      <c r="VB239" s="24"/>
      <c r="VC239" s="24"/>
      <c r="VD239" s="24"/>
      <c r="VE239" s="24"/>
      <c r="VF239" s="24"/>
      <c r="VG239" s="24"/>
      <c r="VH239" s="24"/>
      <c r="VI239" s="24"/>
      <c r="VJ239" s="24"/>
      <c r="VK239" s="24"/>
      <c r="VL239" s="24"/>
      <c r="VM239" s="24"/>
      <c r="VN239" s="24"/>
      <c r="VO239" s="24"/>
      <c r="VP239" s="24"/>
      <c r="VQ239" s="24"/>
      <c r="VR239" s="24"/>
      <c r="VS239" s="24"/>
      <c r="VT239" s="24"/>
      <c r="VU239" s="24"/>
      <c r="VV239" s="24"/>
      <c r="VW239" s="24"/>
      <c r="VX239" s="24"/>
      <c r="VY239" s="24"/>
      <c r="VZ239" s="24"/>
      <c r="WA239" s="24"/>
      <c r="WB239" s="24"/>
      <c r="WC239" s="24"/>
      <c r="WD239" s="24"/>
      <c r="WE239" s="24"/>
      <c r="WF239" s="24"/>
      <c r="WG239" s="24"/>
      <c r="WH239" s="24"/>
      <c r="WI239" s="24"/>
      <c r="WJ239" s="24"/>
      <c r="WK239" s="24"/>
      <c r="WL239" s="24"/>
      <c r="WM239" s="24"/>
      <c r="WN239" s="24"/>
      <c r="WO239" s="24"/>
      <c r="WP239" s="24"/>
      <c r="WQ239" s="24"/>
      <c r="WR239" s="24"/>
      <c r="WS239" s="24"/>
      <c r="WT239" s="24"/>
      <c r="WU239" s="24"/>
      <c r="WV239" s="24"/>
      <c r="WW239" s="24"/>
      <c r="WX239" s="24"/>
      <c r="WY239" s="24"/>
      <c r="WZ239" s="24"/>
      <c r="XA239" s="24"/>
      <c r="XB239" s="24"/>
      <c r="XC239" s="24"/>
      <c r="XD239" s="24"/>
      <c r="XE239" s="24"/>
      <c r="XF239" s="24"/>
      <c r="XG239" s="24"/>
      <c r="XH239" s="24"/>
      <c r="XI239" s="24"/>
      <c r="XJ239" s="24"/>
      <c r="XK239" s="24"/>
      <c r="XL239" s="24"/>
      <c r="XM239" s="24"/>
      <c r="XN239" s="24"/>
      <c r="XO239" s="24"/>
      <c r="XP239" s="24"/>
      <c r="XQ239" s="24"/>
      <c r="XR239" s="24"/>
      <c r="XS239" s="24"/>
      <c r="XT239" s="24"/>
      <c r="XU239" s="24"/>
      <c r="XV239" s="24"/>
      <c r="XW239" s="24"/>
      <c r="XX239" s="24"/>
      <c r="XY239" s="24"/>
      <c r="XZ239" s="24"/>
      <c r="YA239" s="24"/>
      <c r="YB239" s="24"/>
      <c r="YC239" s="24"/>
      <c r="YD239" s="24"/>
      <c r="YE239" s="24"/>
      <c r="YF239" s="24"/>
      <c r="YG239" s="24"/>
      <c r="YH239" s="24"/>
      <c r="YI239" s="24"/>
      <c r="YJ239" s="24"/>
      <c r="YK239" s="24"/>
      <c r="YL239" s="24"/>
      <c r="YM239" s="24"/>
      <c r="YN239" s="24"/>
      <c r="YO239" s="24"/>
      <c r="YP239" s="24"/>
      <c r="YQ239" s="24"/>
      <c r="YR239" s="24"/>
      <c r="YS239" s="24"/>
      <c r="YT239" s="24"/>
      <c r="YU239" s="24"/>
      <c r="YV239" s="24"/>
      <c r="YW239" s="24"/>
      <c r="YX239" s="24"/>
      <c r="YY239" s="24"/>
      <c r="YZ239" s="24"/>
      <c r="ZA239" s="24"/>
      <c r="ZB239" s="24"/>
      <c r="ZC239" s="24"/>
      <c r="ZD239" s="24"/>
      <c r="ZE239" s="24"/>
      <c r="ZF239" s="24"/>
      <c r="ZG239" s="24"/>
      <c r="ZH239" s="24"/>
      <c r="ZI239" s="24"/>
      <c r="ZJ239" s="24"/>
      <c r="ZK239" s="24"/>
      <c r="ZL239" s="24"/>
      <c r="ZM239" s="24"/>
      <c r="ZN239" s="24"/>
      <c r="ZO239" s="24"/>
      <c r="ZP239" s="24"/>
      <c r="ZQ239" s="24"/>
      <c r="ZR239" s="24"/>
      <c r="ZS239" s="24"/>
      <c r="ZT239" s="24"/>
      <c r="ZU239" s="24"/>
      <c r="ZV239" s="24"/>
      <c r="ZW239" s="24"/>
      <c r="ZX239" s="24"/>
      <c r="ZY239" s="24"/>
      <c r="ZZ239" s="24"/>
      <c r="AAA239" s="24"/>
      <c r="AAB239" s="24"/>
      <c r="AAC239" s="24"/>
      <c r="AAD239" s="24"/>
      <c r="AAE239" s="24"/>
      <c r="AAF239" s="24"/>
      <c r="AAG239" s="24"/>
      <c r="AAH239" s="24"/>
      <c r="AAI239" s="24"/>
      <c r="AAJ239" s="24"/>
      <c r="AAK239" s="24"/>
      <c r="AAL239" s="24"/>
      <c r="AAM239" s="24"/>
      <c r="AAN239" s="24"/>
      <c r="AAO239" s="24"/>
      <c r="AAP239" s="24"/>
      <c r="AAQ239" s="24"/>
      <c r="AAR239" s="24"/>
      <c r="AAS239" s="24"/>
      <c r="AAT239" s="24"/>
      <c r="AAU239" s="24"/>
      <c r="AAV239" s="24"/>
      <c r="AAW239" s="24"/>
      <c r="AAX239" s="24"/>
      <c r="AAY239" s="24"/>
      <c r="AAZ239" s="24"/>
      <c r="ABA239" s="24"/>
      <c r="ABB239" s="24"/>
      <c r="ABC239" s="24"/>
      <c r="ABD239" s="24"/>
      <c r="ABE239" s="24"/>
      <c r="ABF239" s="24"/>
      <c r="ABG239" s="24"/>
      <c r="ABH239" s="24"/>
      <c r="ABI239" s="24"/>
      <c r="ABJ239" s="24"/>
      <c r="ABK239" s="24"/>
      <c r="ABL239" s="24"/>
      <c r="ABM239" s="24"/>
      <c r="ABN239" s="24"/>
      <c r="ABO239" s="24"/>
      <c r="ABP239" s="24"/>
      <c r="ABQ239" s="24"/>
      <c r="ABR239" s="24"/>
      <c r="ABS239" s="24"/>
      <c r="ABT239" s="24"/>
      <c r="ABU239" s="24"/>
      <c r="ABV239" s="24"/>
      <c r="ABW239" s="24"/>
      <c r="ABX239" s="24"/>
      <c r="ABY239" s="24"/>
      <c r="ABZ239" s="24"/>
      <c r="ACA239" s="24"/>
      <c r="ACB239" s="24"/>
      <c r="ACC239" s="24"/>
      <c r="ACD239" s="24"/>
      <c r="ACE239" s="24"/>
      <c r="ACF239" s="24"/>
      <c r="ACG239" s="24"/>
      <c r="ACH239" s="24"/>
      <c r="ACI239" s="24"/>
      <c r="ACJ239" s="24"/>
      <c r="ACK239" s="24"/>
      <c r="ACL239" s="24"/>
      <c r="ACM239" s="24"/>
      <c r="ACN239" s="24"/>
      <c r="ACO239" s="24"/>
      <c r="ACP239" s="24"/>
      <c r="ACQ239" s="24"/>
      <c r="ACR239" s="24"/>
      <c r="ACS239" s="24"/>
      <c r="ACT239" s="24"/>
      <c r="ACU239" s="24"/>
      <c r="ACV239" s="24"/>
      <c r="ACW239" s="24"/>
      <c r="ACX239" s="24"/>
      <c r="ACY239" s="24"/>
      <c r="ACZ239" s="24"/>
      <c r="ADA239" s="24"/>
      <c r="ADB239" s="24"/>
      <c r="ADC239" s="24"/>
      <c r="ADD239" s="24"/>
      <c r="ADE239" s="24"/>
      <c r="ADF239" s="24"/>
      <c r="ADG239" s="24"/>
      <c r="ADH239" s="24"/>
      <c r="ADI239" s="24"/>
      <c r="ADJ239" s="24"/>
      <c r="ADK239" s="24"/>
      <c r="ADL239" s="24"/>
      <c r="ADM239" s="24"/>
      <c r="ADN239" s="24"/>
      <c r="ADO239" s="24"/>
      <c r="ADP239" s="24"/>
      <c r="ADQ239" s="24"/>
      <c r="ADR239" s="24"/>
      <c r="ADS239" s="24"/>
      <c r="ADT239" s="24"/>
      <c r="ADU239" s="24"/>
      <c r="ADV239" s="24"/>
      <c r="ADW239" s="24"/>
      <c r="ADX239" s="24"/>
      <c r="ADY239" s="24"/>
      <c r="ADZ239" s="24"/>
      <c r="AEA239" s="24"/>
      <c r="AEB239" s="24"/>
      <c r="AEC239" s="24"/>
      <c r="AED239" s="24"/>
      <c r="AEE239" s="24"/>
      <c r="AEF239" s="24"/>
      <c r="AEG239" s="24"/>
      <c r="AEH239" s="24"/>
      <c r="AEI239" s="24"/>
      <c r="AEJ239" s="24"/>
      <c r="AEK239" s="24"/>
      <c r="AEL239" s="24"/>
      <c r="AEM239" s="24"/>
      <c r="AEN239" s="24"/>
      <c r="AEO239" s="24"/>
      <c r="AEP239" s="24"/>
      <c r="AEQ239" s="24"/>
      <c r="AER239" s="24"/>
      <c r="AES239" s="24"/>
      <c r="AET239" s="24"/>
      <c r="AEU239" s="24"/>
      <c r="AEV239" s="24"/>
      <c r="AEW239" s="24"/>
      <c r="AEX239" s="24"/>
      <c r="AEY239" s="24"/>
      <c r="AEZ239" s="24"/>
      <c r="AFA239" s="24"/>
      <c r="AFB239" s="24"/>
      <c r="AFC239" s="24"/>
      <c r="AFD239" s="24"/>
      <c r="AFE239" s="24"/>
      <c r="AFF239" s="24"/>
      <c r="AFG239" s="24"/>
      <c r="AFH239" s="24"/>
      <c r="AFI239" s="24"/>
      <c r="AFJ239" s="24"/>
      <c r="AFK239" s="24"/>
      <c r="AFL239" s="24"/>
      <c r="AFM239" s="24"/>
      <c r="AFN239" s="24"/>
      <c r="AFO239" s="24"/>
      <c r="AFP239" s="24"/>
      <c r="AFQ239" s="24"/>
      <c r="AFR239" s="24"/>
      <c r="AFS239" s="24"/>
      <c r="AFT239" s="24"/>
      <c r="AFU239" s="24"/>
      <c r="AFV239" s="24"/>
      <c r="AFW239" s="24"/>
      <c r="AFX239" s="24"/>
      <c r="AFY239" s="24"/>
      <c r="AFZ239" s="24"/>
      <c r="AGA239" s="24"/>
      <c r="AGB239" s="24"/>
    </row>
    <row r="240" spans="1:860" s="2" customFormat="1" ht="30" customHeight="1" x14ac:dyDescent="0.25">
      <c r="A240" s="38">
        <v>232</v>
      </c>
      <c r="B240" s="22" t="s">
        <v>242</v>
      </c>
      <c r="C240" s="38" t="s">
        <v>279</v>
      </c>
      <c r="D240" s="22" t="s">
        <v>243</v>
      </c>
      <c r="E240" s="22" t="s">
        <v>1</v>
      </c>
      <c r="F240" s="38" t="s">
        <v>261</v>
      </c>
      <c r="G240" s="52" t="s">
        <v>262</v>
      </c>
      <c r="H240" s="52" t="s">
        <v>262</v>
      </c>
      <c r="I240" s="36">
        <v>50000</v>
      </c>
      <c r="J240" s="36">
        <v>1854</v>
      </c>
      <c r="K240" s="36">
        <v>25</v>
      </c>
      <c r="L240" s="35">
        <f t="shared" si="222"/>
        <v>1435</v>
      </c>
      <c r="M240" s="36">
        <f t="shared" ref="M240:M260" si="269">I240*7.1%</f>
        <v>3549.9999999999995</v>
      </c>
      <c r="N240" s="36">
        <f t="shared" ref="N240:N260" si="270">I240*1.1%</f>
        <v>550</v>
      </c>
      <c r="O240" s="35">
        <f t="shared" ref="O240:O260" si="271">I240*3.04%</f>
        <v>1520</v>
      </c>
      <c r="P240" s="36">
        <f t="shared" ref="P240:P260" si="272">I240*7.09%</f>
        <v>3545.0000000000005</v>
      </c>
      <c r="Q240" s="36">
        <f t="shared" ref="Q240:Q260" si="273">+L240+O240</f>
        <v>2955</v>
      </c>
      <c r="R240" s="36">
        <f t="shared" ref="R240:R260" si="274">SUM(J240+K240+L240+O240)</f>
        <v>4834</v>
      </c>
      <c r="S240" s="36">
        <f t="shared" ref="S240:S260" si="275">SUM(M240+N240+P240)</f>
        <v>7645</v>
      </c>
      <c r="T240" s="36">
        <f t="shared" ref="T240:T251" si="276">I240-R240</f>
        <v>45166</v>
      </c>
      <c r="U240" s="40" t="s">
        <v>349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92"/>
    </row>
    <row r="241" spans="1:860" s="2" customFormat="1" ht="30" customHeight="1" x14ac:dyDescent="0.25">
      <c r="A241" s="38">
        <v>233</v>
      </c>
      <c r="B241" s="22" t="s">
        <v>342</v>
      </c>
      <c r="C241" s="38" t="s">
        <v>278</v>
      </c>
      <c r="D241" s="22" t="s">
        <v>243</v>
      </c>
      <c r="E241" s="22" t="s">
        <v>1</v>
      </c>
      <c r="F241" s="38" t="s">
        <v>261</v>
      </c>
      <c r="G241" s="52" t="s">
        <v>262</v>
      </c>
      <c r="H241" s="52" t="s">
        <v>262</v>
      </c>
      <c r="I241" s="36">
        <v>61000</v>
      </c>
      <c r="J241" s="36">
        <v>7349.72</v>
      </c>
      <c r="K241" s="36">
        <v>25</v>
      </c>
      <c r="L241" s="35">
        <f t="shared" si="222"/>
        <v>1750.7</v>
      </c>
      <c r="M241" s="36">
        <f t="shared" si="269"/>
        <v>4331</v>
      </c>
      <c r="N241" s="36">
        <f t="shared" si="270"/>
        <v>671.00000000000011</v>
      </c>
      <c r="O241" s="35">
        <f t="shared" si="271"/>
        <v>1854.4</v>
      </c>
      <c r="P241" s="36">
        <f t="shared" si="272"/>
        <v>4324.9000000000005</v>
      </c>
      <c r="Q241" s="36">
        <f t="shared" si="273"/>
        <v>3605.1000000000004</v>
      </c>
      <c r="R241" s="36">
        <f t="shared" si="274"/>
        <v>10979.82</v>
      </c>
      <c r="S241" s="36">
        <f t="shared" si="275"/>
        <v>9326.9000000000015</v>
      </c>
      <c r="T241" s="36">
        <f t="shared" si="276"/>
        <v>50020.18</v>
      </c>
      <c r="U241" s="40" t="s">
        <v>349</v>
      </c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  <c r="AFT241" s="1"/>
      <c r="AFU241" s="1"/>
      <c r="AFV241" s="1"/>
      <c r="AFW241" s="1"/>
      <c r="AFX241" s="1"/>
      <c r="AFY241" s="1"/>
      <c r="AFZ241" s="1"/>
      <c r="AGA241" s="1"/>
      <c r="AGB241" s="92"/>
    </row>
    <row r="242" spans="1:860" s="2" customFormat="1" ht="30" customHeight="1" x14ac:dyDescent="0.25">
      <c r="A242" s="38">
        <v>234</v>
      </c>
      <c r="B242" s="22" t="s">
        <v>416</v>
      </c>
      <c r="C242" s="38" t="s">
        <v>278</v>
      </c>
      <c r="D242" s="22" t="s">
        <v>243</v>
      </c>
      <c r="E242" s="22" t="s">
        <v>1</v>
      </c>
      <c r="F242" s="38" t="s">
        <v>261</v>
      </c>
      <c r="G242" s="52" t="s">
        <v>262</v>
      </c>
      <c r="H242" s="52" t="s">
        <v>262</v>
      </c>
      <c r="I242" s="36">
        <v>61000</v>
      </c>
      <c r="J242" s="36">
        <v>7349.72</v>
      </c>
      <c r="K242" s="36">
        <v>25</v>
      </c>
      <c r="L242" s="35">
        <f t="shared" ref="L242" si="277">I242*2.87%</f>
        <v>1750.7</v>
      </c>
      <c r="M242" s="36">
        <f t="shared" ref="M242" si="278">I242*7.1%</f>
        <v>4331</v>
      </c>
      <c r="N242" s="36">
        <f t="shared" ref="N242" si="279">I242*1.1%</f>
        <v>671.00000000000011</v>
      </c>
      <c r="O242" s="35">
        <f t="shared" ref="O242" si="280">I242*3.04%</f>
        <v>1854.4</v>
      </c>
      <c r="P242" s="36">
        <f t="shared" ref="P242" si="281">I242*7.09%</f>
        <v>4324.9000000000005</v>
      </c>
      <c r="Q242" s="36">
        <f t="shared" ref="Q242" si="282">+L242+O242</f>
        <v>3605.1000000000004</v>
      </c>
      <c r="R242" s="36">
        <f t="shared" si="274"/>
        <v>10979.82</v>
      </c>
      <c r="S242" s="36">
        <f t="shared" si="275"/>
        <v>9326.9000000000015</v>
      </c>
      <c r="T242" s="36">
        <f t="shared" si="276"/>
        <v>50020.18</v>
      </c>
      <c r="U242" s="40" t="s">
        <v>349</v>
      </c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  <c r="AFS242" s="1"/>
      <c r="AFT242" s="1"/>
      <c r="AFU242" s="1"/>
      <c r="AFV242" s="1"/>
      <c r="AFW242" s="1"/>
      <c r="AFX242" s="1"/>
      <c r="AFY242" s="1"/>
      <c r="AFZ242" s="1"/>
      <c r="AGA242" s="1"/>
      <c r="AGB242" s="92"/>
    </row>
    <row r="243" spans="1:860" s="2" customFormat="1" ht="30" customHeight="1" x14ac:dyDescent="0.25">
      <c r="A243" s="38">
        <v>235</v>
      </c>
      <c r="B243" s="22" t="s">
        <v>128</v>
      </c>
      <c r="C243" s="38" t="s">
        <v>279</v>
      </c>
      <c r="D243" s="22" t="s">
        <v>243</v>
      </c>
      <c r="E243" s="22" t="s">
        <v>99</v>
      </c>
      <c r="F243" s="38" t="s">
        <v>261</v>
      </c>
      <c r="G243" s="52" t="s">
        <v>262</v>
      </c>
      <c r="H243" s="52" t="s">
        <v>262</v>
      </c>
      <c r="I243" s="36">
        <v>45000</v>
      </c>
      <c r="J243" s="36">
        <v>2296.66</v>
      </c>
      <c r="K243" s="36">
        <v>25</v>
      </c>
      <c r="L243" s="35">
        <f t="shared" si="222"/>
        <v>1291.5</v>
      </c>
      <c r="M243" s="36">
        <f>I243*7.1%</f>
        <v>3194.9999999999995</v>
      </c>
      <c r="N243" s="36">
        <f>I243*1.1%</f>
        <v>495.00000000000006</v>
      </c>
      <c r="O243" s="35">
        <f>I243*3.04%</f>
        <v>1368</v>
      </c>
      <c r="P243" s="36">
        <f>I243*7.09%</f>
        <v>3190.5</v>
      </c>
      <c r="Q243" s="36">
        <f>+L243+O243</f>
        <v>2659.5</v>
      </c>
      <c r="R243" s="36">
        <f>SUM(J243+K243+L243+O243)</f>
        <v>4981.16</v>
      </c>
      <c r="S243" s="36">
        <f>SUM(M243+N243+P243)</f>
        <v>6880.5</v>
      </c>
      <c r="T243" s="36">
        <f>I243-R243</f>
        <v>40018.839999999997</v>
      </c>
      <c r="U243" s="40" t="s">
        <v>349</v>
      </c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  <c r="AFU243" s="1"/>
      <c r="AFV243" s="1"/>
      <c r="AFW243" s="1"/>
      <c r="AFX243" s="1"/>
      <c r="AFY243" s="1"/>
      <c r="AFZ243" s="1"/>
      <c r="AGA243" s="1"/>
      <c r="AGB243" s="92"/>
    </row>
    <row r="244" spans="1:860" s="2" customFormat="1" ht="30" customHeight="1" x14ac:dyDescent="0.25">
      <c r="A244" s="38">
        <v>236</v>
      </c>
      <c r="B244" s="22" t="s">
        <v>21</v>
      </c>
      <c r="C244" s="38" t="s">
        <v>278</v>
      </c>
      <c r="D244" s="22" t="s">
        <v>140</v>
      </c>
      <c r="E244" s="22" t="s">
        <v>20</v>
      </c>
      <c r="F244" s="38" t="s">
        <v>261</v>
      </c>
      <c r="G244" s="52" t="s">
        <v>262</v>
      </c>
      <c r="H244" s="52" t="s">
        <v>262</v>
      </c>
      <c r="I244" s="36">
        <v>190000</v>
      </c>
      <c r="J244" s="36">
        <v>33275.620000000003</v>
      </c>
      <c r="K244" s="36">
        <v>25</v>
      </c>
      <c r="L244" s="35">
        <f>I244*2.87%</f>
        <v>5453</v>
      </c>
      <c r="M244" s="36">
        <f t="shared" ref="M244" si="283">I244*7.1%</f>
        <v>13489.999999999998</v>
      </c>
      <c r="N244" s="36">
        <f t="shared" ref="N244" si="284">I244*1.1%</f>
        <v>2090</v>
      </c>
      <c r="O244" s="35">
        <v>5776</v>
      </c>
      <c r="P244" s="36">
        <f t="shared" ref="P244" si="285">I244*7.09%</f>
        <v>13471</v>
      </c>
      <c r="Q244" s="36">
        <f t="shared" ref="Q244" si="286">+L244+O244</f>
        <v>11229</v>
      </c>
      <c r="R244" s="36">
        <f t="shared" ref="R244" si="287">SUM(J244+K244+L244+O244)</f>
        <v>44529.62</v>
      </c>
      <c r="S244" s="36">
        <f t="shared" ref="S244" si="288">SUM(M244+N244+P244)</f>
        <v>29051</v>
      </c>
      <c r="T244" s="36">
        <f t="shared" ref="T244" si="289">I244-R244</f>
        <v>145470.38</v>
      </c>
      <c r="U244" s="40" t="s">
        <v>349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  <c r="AFS244" s="1"/>
      <c r="AFT244" s="1"/>
      <c r="AFU244" s="1"/>
      <c r="AFV244" s="1"/>
      <c r="AFW244" s="1"/>
      <c r="AFX244" s="1"/>
      <c r="AFY244" s="1"/>
      <c r="AFZ244" s="1"/>
      <c r="AGA244" s="1"/>
      <c r="AGB244" s="92"/>
    </row>
    <row r="245" spans="1:860" s="2" customFormat="1" ht="30" customHeight="1" x14ac:dyDescent="0.25">
      <c r="A245" s="38">
        <v>237</v>
      </c>
      <c r="B245" s="22" t="s">
        <v>231</v>
      </c>
      <c r="C245" s="38" t="s">
        <v>278</v>
      </c>
      <c r="D245" s="22" t="s">
        <v>140</v>
      </c>
      <c r="E245" s="22" t="s">
        <v>198</v>
      </c>
      <c r="F245" s="38" t="s">
        <v>261</v>
      </c>
      <c r="G245" s="52" t="s">
        <v>262</v>
      </c>
      <c r="H245" s="52" t="s">
        <v>262</v>
      </c>
      <c r="I245" s="36">
        <v>50000</v>
      </c>
      <c r="J245" s="36">
        <v>1854</v>
      </c>
      <c r="K245" s="36">
        <v>25</v>
      </c>
      <c r="L245" s="35">
        <f t="shared" si="222"/>
        <v>1435</v>
      </c>
      <c r="M245" s="36">
        <f t="shared" si="269"/>
        <v>3549.9999999999995</v>
      </c>
      <c r="N245" s="36">
        <f t="shared" si="270"/>
        <v>550</v>
      </c>
      <c r="O245" s="35">
        <f t="shared" si="271"/>
        <v>1520</v>
      </c>
      <c r="P245" s="36">
        <f t="shared" si="272"/>
        <v>3545.0000000000005</v>
      </c>
      <c r="Q245" s="36">
        <f t="shared" si="273"/>
        <v>2955</v>
      </c>
      <c r="R245" s="36">
        <f t="shared" si="274"/>
        <v>4834</v>
      </c>
      <c r="S245" s="36">
        <f t="shared" si="275"/>
        <v>7645</v>
      </c>
      <c r="T245" s="36">
        <f t="shared" si="276"/>
        <v>45166</v>
      </c>
      <c r="U245" s="40" t="s">
        <v>349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  <c r="AFT245" s="1"/>
      <c r="AFU245" s="1"/>
      <c r="AFV245" s="1"/>
      <c r="AFW245" s="1"/>
      <c r="AFX245" s="1"/>
      <c r="AFY245" s="1"/>
      <c r="AFZ245" s="1"/>
      <c r="AGA245" s="1"/>
      <c r="AGB245" s="92"/>
    </row>
    <row r="246" spans="1:860" s="2" customFormat="1" ht="30" customHeight="1" x14ac:dyDescent="0.25">
      <c r="A246" s="38">
        <v>238</v>
      </c>
      <c r="B246" s="22" t="s">
        <v>377</v>
      </c>
      <c r="C246" s="38" t="s">
        <v>279</v>
      </c>
      <c r="D246" s="22" t="s">
        <v>140</v>
      </c>
      <c r="E246" s="22" t="s">
        <v>198</v>
      </c>
      <c r="F246" s="38" t="s">
        <v>261</v>
      </c>
      <c r="G246" s="52" t="s">
        <v>262</v>
      </c>
      <c r="H246" s="52" t="s">
        <v>262</v>
      </c>
      <c r="I246" s="36">
        <v>80000</v>
      </c>
      <c r="J246" s="36">
        <v>7400.87</v>
      </c>
      <c r="K246" s="36">
        <v>25</v>
      </c>
      <c r="L246" s="35">
        <f>I246*2.87%</f>
        <v>2296</v>
      </c>
      <c r="M246" s="36">
        <f>I246*7.1%</f>
        <v>5679.9999999999991</v>
      </c>
      <c r="N246" s="36">
        <f>I246*1.1%</f>
        <v>880.00000000000011</v>
      </c>
      <c r="O246" s="35">
        <f>I246*3.04%</f>
        <v>2432</v>
      </c>
      <c r="P246" s="36">
        <f>I246*7.09%</f>
        <v>5672</v>
      </c>
      <c r="Q246" s="36">
        <f>+L246+O246</f>
        <v>4728</v>
      </c>
      <c r="R246" s="36">
        <f t="shared" si="274"/>
        <v>12153.869999999999</v>
      </c>
      <c r="S246" s="36">
        <f>SUM(M246+N246+P246)</f>
        <v>12232</v>
      </c>
      <c r="T246" s="36">
        <f>I246-R246</f>
        <v>67846.13</v>
      </c>
      <c r="U246" s="40" t="s">
        <v>349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  <c r="ADT246" s="1"/>
      <c r="ADU246" s="1"/>
      <c r="ADV246" s="1"/>
      <c r="ADW246" s="1"/>
      <c r="ADX246" s="1"/>
      <c r="ADY246" s="1"/>
      <c r="ADZ246" s="1"/>
      <c r="AEA246" s="1"/>
      <c r="AEB246" s="1"/>
      <c r="AEC246" s="1"/>
      <c r="AED246" s="1"/>
      <c r="AEE246" s="1"/>
      <c r="AEF246" s="1"/>
      <c r="AEG246" s="1"/>
      <c r="AEH246" s="1"/>
      <c r="AEI246" s="1"/>
      <c r="AEJ246" s="1"/>
      <c r="AEK246" s="1"/>
      <c r="AEL246" s="1"/>
      <c r="AEM246" s="1"/>
      <c r="AEN246" s="1"/>
      <c r="AEO246" s="1"/>
      <c r="AEP246" s="1"/>
      <c r="AEQ246" s="1"/>
      <c r="AER246" s="1"/>
      <c r="AES246" s="1"/>
      <c r="AET246" s="1"/>
      <c r="AEU246" s="1"/>
      <c r="AEV246" s="1"/>
      <c r="AEW246" s="1"/>
      <c r="AEX246" s="1"/>
      <c r="AEY246" s="1"/>
      <c r="AEZ246" s="1"/>
      <c r="AFA246" s="1"/>
      <c r="AFB246" s="1"/>
      <c r="AFC246" s="1"/>
      <c r="AFD246" s="1"/>
      <c r="AFE246" s="1"/>
      <c r="AFF246" s="1"/>
      <c r="AFG246" s="1"/>
      <c r="AFH246" s="1"/>
      <c r="AFI246" s="1"/>
      <c r="AFJ246" s="1"/>
      <c r="AFK246" s="1"/>
      <c r="AFL246" s="1"/>
      <c r="AFM246" s="1"/>
      <c r="AFN246" s="1"/>
      <c r="AFO246" s="1"/>
      <c r="AFP246" s="1"/>
      <c r="AFQ246" s="1"/>
      <c r="AFR246" s="1"/>
      <c r="AFS246" s="1"/>
      <c r="AFT246" s="1"/>
      <c r="AFU246" s="1"/>
      <c r="AFV246" s="1"/>
      <c r="AFW246" s="1"/>
      <c r="AFX246" s="1"/>
      <c r="AFY246" s="1"/>
      <c r="AFZ246" s="1"/>
      <c r="AGA246" s="1"/>
      <c r="AGB246" s="92"/>
    </row>
    <row r="247" spans="1:860" s="2" customFormat="1" ht="30" customHeight="1" x14ac:dyDescent="0.25">
      <c r="A247" s="38">
        <v>239</v>
      </c>
      <c r="B247" s="22" t="s">
        <v>294</v>
      </c>
      <c r="C247" s="38" t="s">
        <v>278</v>
      </c>
      <c r="D247" s="22" t="s">
        <v>140</v>
      </c>
      <c r="E247" s="22" t="s">
        <v>298</v>
      </c>
      <c r="F247" s="38" t="s">
        <v>261</v>
      </c>
      <c r="G247" s="52" t="s">
        <v>262</v>
      </c>
      <c r="H247" s="52" t="s">
        <v>262</v>
      </c>
      <c r="I247" s="36">
        <v>50000</v>
      </c>
      <c r="J247" s="36">
        <v>1854</v>
      </c>
      <c r="K247" s="36">
        <v>25</v>
      </c>
      <c r="L247" s="35">
        <f>I247*2.87%</f>
        <v>1435</v>
      </c>
      <c r="M247" s="36">
        <f>I247*7.1%</f>
        <v>3549.9999999999995</v>
      </c>
      <c r="N247" s="36">
        <f>I247*1.1%</f>
        <v>550</v>
      </c>
      <c r="O247" s="35">
        <f>I247*3.04%</f>
        <v>1520</v>
      </c>
      <c r="P247" s="36">
        <f>I247*7.09%</f>
        <v>3545.0000000000005</v>
      </c>
      <c r="Q247" s="36">
        <f>+L247+O247</f>
        <v>2955</v>
      </c>
      <c r="R247" s="36">
        <f>SUM(J247+K247+L247+O247)</f>
        <v>4834</v>
      </c>
      <c r="S247" s="36">
        <f>SUM(M247+N247+P247)</f>
        <v>7645</v>
      </c>
      <c r="T247" s="36">
        <f>I247-R247</f>
        <v>45166</v>
      </c>
      <c r="U247" s="40" t="s">
        <v>349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  <c r="VX247" s="1"/>
      <c r="VY247" s="1"/>
      <c r="VZ247" s="1"/>
      <c r="WA247" s="1"/>
      <c r="WB247" s="1"/>
      <c r="WC247" s="1"/>
      <c r="WD247" s="1"/>
      <c r="WE247" s="1"/>
      <c r="WF247" s="1"/>
      <c r="WG247" s="1"/>
      <c r="WH247" s="1"/>
      <c r="WI247" s="1"/>
      <c r="WJ247" s="1"/>
      <c r="WK247" s="1"/>
      <c r="WL247" s="1"/>
      <c r="WM247" s="1"/>
      <c r="WN247" s="1"/>
      <c r="WO247" s="1"/>
      <c r="WP247" s="1"/>
      <c r="WQ247" s="1"/>
      <c r="WR247" s="1"/>
      <c r="WS247" s="1"/>
      <c r="WT247" s="1"/>
      <c r="WU247" s="1"/>
      <c r="WV247" s="1"/>
      <c r="WW247" s="1"/>
      <c r="WX247" s="1"/>
      <c r="WY247" s="1"/>
      <c r="WZ247" s="1"/>
      <c r="XA247" s="1"/>
      <c r="XB247" s="1"/>
      <c r="XC247" s="1"/>
      <c r="XD247" s="1"/>
      <c r="XE247" s="1"/>
      <c r="XF247" s="1"/>
      <c r="XG247" s="1"/>
      <c r="XH247" s="1"/>
      <c r="XI247" s="1"/>
      <c r="XJ247" s="1"/>
      <c r="XK247" s="1"/>
      <c r="XL247" s="1"/>
      <c r="XM247" s="1"/>
      <c r="XN247" s="1"/>
      <c r="XO247" s="1"/>
      <c r="XP247" s="1"/>
      <c r="XQ247" s="1"/>
      <c r="XR247" s="1"/>
      <c r="XS247" s="1"/>
      <c r="XT247" s="1"/>
      <c r="XU247" s="1"/>
      <c r="XV247" s="1"/>
      <c r="XW247" s="1"/>
      <c r="XX247" s="1"/>
      <c r="XY247" s="1"/>
      <c r="XZ247" s="1"/>
      <c r="YA247" s="1"/>
      <c r="YB247" s="1"/>
      <c r="YC247" s="1"/>
      <c r="YD247" s="1"/>
      <c r="YE247" s="1"/>
      <c r="YF247" s="1"/>
      <c r="YG247" s="1"/>
      <c r="YH247" s="1"/>
      <c r="YI247" s="1"/>
      <c r="YJ247" s="1"/>
      <c r="YK247" s="1"/>
      <c r="YL247" s="1"/>
      <c r="YM247" s="1"/>
      <c r="YN247" s="1"/>
      <c r="YO247" s="1"/>
      <c r="YP247" s="1"/>
      <c r="YQ247" s="1"/>
      <c r="YR247" s="1"/>
      <c r="YS247" s="1"/>
      <c r="YT247" s="1"/>
      <c r="YU247" s="1"/>
      <c r="YV247" s="1"/>
      <c r="YW247" s="1"/>
      <c r="YX247" s="1"/>
      <c r="YY247" s="1"/>
      <c r="YZ247" s="1"/>
      <c r="ZA247" s="1"/>
      <c r="ZB247" s="1"/>
      <c r="ZC247" s="1"/>
      <c r="ZD247" s="1"/>
      <c r="ZE247" s="1"/>
      <c r="ZF247" s="1"/>
      <c r="ZG247" s="1"/>
      <c r="ZH247" s="1"/>
      <c r="ZI247" s="1"/>
      <c r="ZJ247" s="1"/>
      <c r="ZK247" s="1"/>
      <c r="ZL247" s="1"/>
      <c r="ZM247" s="1"/>
      <c r="ZN247" s="1"/>
      <c r="ZO247" s="1"/>
      <c r="ZP247" s="1"/>
      <c r="ZQ247" s="1"/>
      <c r="ZR247" s="1"/>
      <c r="ZS247" s="1"/>
      <c r="ZT247" s="1"/>
      <c r="ZU247" s="1"/>
      <c r="ZV247" s="1"/>
      <c r="ZW247" s="1"/>
      <c r="ZX247" s="1"/>
      <c r="ZY247" s="1"/>
      <c r="ZZ247" s="1"/>
      <c r="AAA247" s="1"/>
      <c r="AAB247" s="1"/>
      <c r="AAC247" s="1"/>
      <c r="AAD247" s="1"/>
      <c r="AAE247" s="1"/>
      <c r="AAF247" s="1"/>
      <c r="AAG247" s="1"/>
      <c r="AAH247" s="1"/>
      <c r="AAI247" s="1"/>
      <c r="AAJ247" s="1"/>
      <c r="AAK247" s="1"/>
      <c r="AAL247" s="1"/>
      <c r="AAM247" s="1"/>
      <c r="AAN247" s="1"/>
      <c r="AAO247" s="1"/>
      <c r="AAP247" s="1"/>
      <c r="AAQ247" s="1"/>
      <c r="AAR247" s="1"/>
      <c r="AAS247" s="1"/>
      <c r="AAT247" s="1"/>
      <c r="AAU247" s="1"/>
      <c r="AAV247" s="1"/>
      <c r="AAW247" s="1"/>
      <c r="AAX247" s="1"/>
      <c r="AAY247" s="1"/>
      <c r="AAZ247" s="1"/>
      <c r="ABA247" s="1"/>
      <c r="ABB247" s="1"/>
      <c r="ABC247" s="1"/>
      <c r="ABD247" s="1"/>
      <c r="ABE247" s="1"/>
      <c r="ABF247" s="1"/>
      <c r="ABG247" s="1"/>
      <c r="ABH247" s="1"/>
      <c r="ABI247" s="1"/>
      <c r="ABJ247" s="1"/>
      <c r="ABK247" s="1"/>
      <c r="ABL247" s="1"/>
      <c r="ABM247" s="1"/>
      <c r="ABN247" s="1"/>
      <c r="ABO247" s="1"/>
      <c r="ABP247" s="1"/>
      <c r="ABQ247" s="1"/>
      <c r="ABR247" s="1"/>
      <c r="ABS247" s="1"/>
      <c r="ABT247" s="1"/>
      <c r="ABU247" s="1"/>
      <c r="ABV247" s="1"/>
      <c r="ABW247" s="1"/>
      <c r="ABX247" s="1"/>
      <c r="ABY247" s="1"/>
      <c r="ABZ247" s="1"/>
      <c r="ACA247" s="1"/>
      <c r="ACB247" s="1"/>
      <c r="ACC247" s="1"/>
      <c r="ACD247" s="1"/>
      <c r="ACE247" s="1"/>
      <c r="ACF247" s="1"/>
      <c r="ACG247" s="1"/>
      <c r="ACH247" s="1"/>
      <c r="ACI247" s="1"/>
      <c r="ACJ247" s="1"/>
      <c r="ACK247" s="1"/>
      <c r="ACL247" s="1"/>
      <c r="ACM247" s="1"/>
      <c r="ACN247" s="1"/>
      <c r="ACO247" s="1"/>
      <c r="ACP247" s="1"/>
      <c r="ACQ247" s="1"/>
      <c r="ACR247" s="1"/>
      <c r="ACS247" s="1"/>
      <c r="ACT247" s="1"/>
      <c r="ACU247" s="1"/>
      <c r="ACV247" s="1"/>
      <c r="ACW247" s="1"/>
      <c r="ACX247" s="1"/>
      <c r="ACY247" s="1"/>
      <c r="ACZ247" s="1"/>
      <c r="ADA247" s="1"/>
      <c r="ADB247" s="1"/>
      <c r="ADC247" s="1"/>
      <c r="ADD247" s="1"/>
      <c r="ADE247" s="1"/>
      <c r="ADF247" s="1"/>
      <c r="ADG247" s="1"/>
      <c r="ADH247" s="1"/>
      <c r="ADI247" s="1"/>
      <c r="ADJ247" s="1"/>
      <c r="ADK247" s="1"/>
      <c r="ADL247" s="1"/>
      <c r="ADM247" s="1"/>
      <c r="ADN247" s="1"/>
      <c r="ADO247" s="1"/>
      <c r="ADP247" s="1"/>
      <c r="ADQ247" s="1"/>
      <c r="ADR247" s="1"/>
      <c r="ADS247" s="1"/>
      <c r="ADT247" s="1"/>
      <c r="ADU247" s="1"/>
      <c r="ADV247" s="1"/>
      <c r="ADW247" s="1"/>
      <c r="ADX247" s="1"/>
      <c r="ADY247" s="1"/>
      <c r="ADZ247" s="1"/>
      <c r="AEA247" s="1"/>
      <c r="AEB247" s="1"/>
      <c r="AEC247" s="1"/>
      <c r="AED247" s="1"/>
      <c r="AEE247" s="1"/>
      <c r="AEF247" s="1"/>
      <c r="AEG247" s="1"/>
      <c r="AEH247" s="1"/>
      <c r="AEI247" s="1"/>
      <c r="AEJ247" s="1"/>
      <c r="AEK247" s="1"/>
      <c r="AEL247" s="1"/>
      <c r="AEM247" s="1"/>
      <c r="AEN247" s="1"/>
      <c r="AEO247" s="1"/>
      <c r="AEP247" s="1"/>
      <c r="AEQ247" s="1"/>
      <c r="AER247" s="1"/>
      <c r="AES247" s="1"/>
      <c r="AET247" s="1"/>
      <c r="AEU247" s="1"/>
      <c r="AEV247" s="1"/>
      <c r="AEW247" s="1"/>
      <c r="AEX247" s="1"/>
      <c r="AEY247" s="1"/>
      <c r="AEZ247" s="1"/>
      <c r="AFA247" s="1"/>
      <c r="AFB247" s="1"/>
      <c r="AFC247" s="1"/>
      <c r="AFD247" s="1"/>
      <c r="AFE247" s="1"/>
      <c r="AFF247" s="1"/>
      <c r="AFG247" s="1"/>
      <c r="AFH247" s="1"/>
      <c r="AFI247" s="1"/>
      <c r="AFJ247" s="1"/>
      <c r="AFK247" s="1"/>
      <c r="AFL247" s="1"/>
      <c r="AFM247" s="1"/>
      <c r="AFN247" s="1"/>
      <c r="AFO247" s="1"/>
      <c r="AFP247" s="1"/>
      <c r="AFQ247" s="1"/>
      <c r="AFR247" s="1"/>
      <c r="AFS247" s="1"/>
      <c r="AFT247" s="1"/>
      <c r="AFU247" s="1"/>
      <c r="AFV247" s="1"/>
      <c r="AFW247" s="1"/>
      <c r="AFX247" s="1"/>
      <c r="AFY247" s="1"/>
      <c r="AFZ247" s="1"/>
      <c r="AGA247" s="1"/>
      <c r="AGB247" s="92"/>
    </row>
    <row r="248" spans="1:860" s="2" customFormat="1" ht="30" customHeight="1" x14ac:dyDescent="0.25">
      <c r="A248" s="38">
        <v>240</v>
      </c>
      <c r="B248" s="22" t="s">
        <v>305</v>
      </c>
      <c r="C248" s="38" t="s">
        <v>278</v>
      </c>
      <c r="D248" s="22" t="s">
        <v>140</v>
      </c>
      <c r="E248" s="22" t="s">
        <v>44</v>
      </c>
      <c r="F248" s="38" t="s">
        <v>261</v>
      </c>
      <c r="G248" s="52" t="s">
        <v>262</v>
      </c>
      <c r="H248" s="52" t="s">
        <v>262</v>
      </c>
      <c r="I248" s="36">
        <v>45000</v>
      </c>
      <c r="J248" s="36">
        <v>1148.33</v>
      </c>
      <c r="K248" s="36">
        <v>25</v>
      </c>
      <c r="L248" s="35">
        <f t="shared" si="222"/>
        <v>1291.5</v>
      </c>
      <c r="M248" s="36">
        <f t="shared" si="269"/>
        <v>3194.9999999999995</v>
      </c>
      <c r="N248" s="36">
        <f t="shared" si="270"/>
        <v>495.00000000000006</v>
      </c>
      <c r="O248" s="35">
        <f t="shared" si="271"/>
        <v>1368</v>
      </c>
      <c r="P248" s="36">
        <f t="shared" si="272"/>
        <v>3190.5</v>
      </c>
      <c r="Q248" s="36">
        <f t="shared" si="273"/>
        <v>2659.5</v>
      </c>
      <c r="R248" s="36">
        <f t="shared" si="274"/>
        <v>3832.83</v>
      </c>
      <c r="S248" s="36">
        <f t="shared" si="275"/>
        <v>6880.5</v>
      </c>
      <c r="T248" s="36">
        <f t="shared" si="276"/>
        <v>41167.17</v>
      </c>
      <c r="U248" s="40" t="s">
        <v>349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  <c r="VX248" s="1"/>
      <c r="VY248" s="1"/>
      <c r="VZ248" s="1"/>
      <c r="WA248" s="1"/>
      <c r="WB248" s="1"/>
      <c r="WC248" s="1"/>
      <c r="WD248" s="1"/>
      <c r="WE248" s="1"/>
      <c r="WF248" s="1"/>
      <c r="WG248" s="1"/>
      <c r="WH248" s="1"/>
      <c r="WI248" s="1"/>
      <c r="WJ248" s="1"/>
      <c r="WK248" s="1"/>
      <c r="WL248" s="1"/>
      <c r="WM248" s="1"/>
      <c r="WN248" s="1"/>
      <c r="WO248" s="1"/>
      <c r="WP248" s="1"/>
      <c r="WQ248" s="1"/>
      <c r="WR248" s="1"/>
      <c r="WS248" s="1"/>
      <c r="WT248" s="1"/>
      <c r="WU248" s="1"/>
      <c r="WV248" s="1"/>
      <c r="WW248" s="1"/>
      <c r="WX248" s="1"/>
      <c r="WY248" s="1"/>
      <c r="WZ248" s="1"/>
      <c r="XA248" s="1"/>
      <c r="XB248" s="1"/>
      <c r="XC248" s="1"/>
      <c r="XD248" s="1"/>
      <c r="XE248" s="1"/>
      <c r="XF248" s="1"/>
      <c r="XG248" s="1"/>
      <c r="XH248" s="1"/>
      <c r="XI248" s="1"/>
      <c r="XJ248" s="1"/>
      <c r="XK248" s="1"/>
      <c r="XL248" s="1"/>
      <c r="XM248" s="1"/>
      <c r="XN248" s="1"/>
      <c r="XO248" s="1"/>
      <c r="XP248" s="1"/>
      <c r="XQ248" s="1"/>
      <c r="XR248" s="1"/>
      <c r="XS248" s="1"/>
      <c r="XT248" s="1"/>
      <c r="XU248" s="1"/>
      <c r="XV248" s="1"/>
      <c r="XW248" s="1"/>
      <c r="XX248" s="1"/>
      <c r="XY248" s="1"/>
      <c r="XZ248" s="1"/>
      <c r="YA248" s="1"/>
      <c r="YB248" s="1"/>
      <c r="YC248" s="1"/>
      <c r="YD248" s="1"/>
      <c r="YE248" s="1"/>
      <c r="YF248" s="1"/>
      <c r="YG248" s="1"/>
      <c r="YH248" s="1"/>
      <c r="YI248" s="1"/>
      <c r="YJ248" s="1"/>
      <c r="YK248" s="1"/>
      <c r="YL248" s="1"/>
      <c r="YM248" s="1"/>
      <c r="YN248" s="1"/>
      <c r="YO248" s="1"/>
      <c r="YP248" s="1"/>
      <c r="YQ248" s="1"/>
      <c r="YR248" s="1"/>
      <c r="YS248" s="1"/>
      <c r="YT248" s="1"/>
      <c r="YU248" s="1"/>
      <c r="YV248" s="1"/>
      <c r="YW248" s="1"/>
      <c r="YX248" s="1"/>
      <c r="YY248" s="1"/>
      <c r="YZ248" s="1"/>
      <c r="ZA248" s="1"/>
      <c r="ZB248" s="1"/>
      <c r="ZC248" s="1"/>
      <c r="ZD248" s="1"/>
      <c r="ZE248" s="1"/>
      <c r="ZF248" s="1"/>
      <c r="ZG248" s="1"/>
      <c r="ZH248" s="1"/>
      <c r="ZI248" s="1"/>
      <c r="ZJ248" s="1"/>
      <c r="ZK248" s="1"/>
      <c r="ZL248" s="1"/>
      <c r="ZM248" s="1"/>
      <c r="ZN248" s="1"/>
      <c r="ZO248" s="1"/>
      <c r="ZP248" s="1"/>
      <c r="ZQ248" s="1"/>
      <c r="ZR248" s="1"/>
      <c r="ZS248" s="1"/>
      <c r="ZT248" s="1"/>
      <c r="ZU248" s="1"/>
      <c r="ZV248" s="1"/>
      <c r="ZW248" s="1"/>
      <c r="ZX248" s="1"/>
      <c r="ZY248" s="1"/>
      <c r="ZZ248" s="1"/>
      <c r="AAA248" s="1"/>
      <c r="AAB248" s="1"/>
      <c r="AAC248" s="1"/>
      <c r="AAD248" s="1"/>
      <c r="AAE248" s="1"/>
      <c r="AAF248" s="1"/>
      <c r="AAG248" s="1"/>
      <c r="AAH248" s="1"/>
      <c r="AAI248" s="1"/>
      <c r="AAJ248" s="1"/>
      <c r="AAK248" s="1"/>
      <c r="AAL248" s="1"/>
      <c r="AAM248" s="1"/>
      <c r="AAN248" s="1"/>
      <c r="AAO248" s="1"/>
      <c r="AAP248" s="1"/>
      <c r="AAQ248" s="1"/>
      <c r="AAR248" s="1"/>
      <c r="AAS248" s="1"/>
      <c r="AAT248" s="1"/>
      <c r="AAU248" s="1"/>
      <c r="AAV248" s="1"/>
      <c r="AAW248" s="1"/>
      <c r="AAX248" s="1"/>
      <c r="AAY248" s="1"/>
      <c r="AAZ248" s="1"/>
      <c r="ABA248" s="1"/>
      <c r="ABB248" s="1"/>
      <c r="ABC248" s="1"/>
      <c r="ABD248" s="1"/>
      <c r="ABE248" s="1"/>
      <c r="ABF248" s="1"/>
      <c r="ABG248" s="1"/>
      <c r="ABH248" s="1"/>
      <c r="ABI248" s="1"/>
      <c r="ABJ248" s="1"/>
      <c r="ABK248" s="1"/>
      <c r="ABL248" s="1"/>
      <c r="ABM248" s="1"/>
      <c r="ABN248" s="1"/>
      <c r="ABO248" s="1"/>
      <c r="ABP248" s="1"/>
      <c r="ABQ248" s="1"/>
      <c r="ABR248" s="1"/>
      <c r="ABS248" s="1"/>
      <c r="ABT248" s="1"/>
      <c r="ABU248" s="1"/>
      <c r="ABV248" s="1"/>
      <c r="ABW248" s="1"/>
      <c r="ABX248" s="1"/>
      <c r="ABY248" s="1"/>
      <c r="ABZ248" s="1"/>
      <c r="ACA248" s="1"/>
      <c r="ACB248" s="1"/>
      <c r="ACC248" s="1"/>
      <c r="ACD248" s="1"/>
      <c r="ACE248" s="1"/>
      <c r="ACF248" s="1"/>
      <c r="ACG248" s="1"/>
      <c r="ACH248" s="1"/>
      <c r="ACI248" s="1"/>
      <c r="ACJ248" s="1"/>
      <c r="ACK248" s="1"/>
      <c r="ACL248" s="1"/>
      <c r="ACM248" s="1"/>
      <c r="ACN248" s="1"/>
      <c r="ACO248" s="1"/>
      <c r="ACP248" s="1"/>
      <c r="ACQ248" s="1"/>
      <c r="ACR248" s="1"/>
      <c r="ACS248" s="1"/>
      <c r="ACT248" s="1"/>
      <c r="ACU248" s="1"/>
      <c r="ACV248" s="1"/>
      <c r="ACW248" s="1"/>
      <c r="ACX248" s="1"/>
      <c r="ACY248" s="1"/>
      <c r="ACZ248" s="1"/>
      <c r="ADA248" s="1"/>
      <c r="ADB248" s="1"/>
      <c r="ADC248" s="1"/>
      <c r="ADD248" s="1"/>
      <c r="ADE248" s="1"/>
      <c r="ADF248" s="1"/>
      <c r="ADG248" s="1"/>
      <c r="ADH248" s="1"/>
      <c r="ADI248" s="1"/>
      <c r="ADJ248" s="1"/>
      <c r="ADK248" s="1"/>
      <c r="ADL248" s="1"/>
      <c r="ADM248" s="1"/>
      <c r="ADN248" s="1"/>
      <c r="ADO248" s="1"/>
      <c r="ADP248" s="1"/>
      <c r="ADQ248" s="1"/>
      <c r="ADR248" s="1"/>
      <c r="ADS248" s="1"/>
      <c r="ADT248" s="1"/>
      <c r="ADU248" s="1"/>
      <c r="ADV248" s="1"/>
      <c r="ADW248" s="1"/>
      <c r="ADX248" s="1"/>
      <c r="ADY248" s="1"/>
      <c r="ADZ248" s="1"/>
      <c r="AEA248" s="1"/>
      <c r="AEB248" s="1"/>
      <c r="AEC248" s="1"/>
      <c r="AED248" s="1"/>
      <c r="AEE248" s="1"/>
      <c r="AEF248" s="1"/>
      <c r="AEG248" s="1"/>
      <c r="AEH248" s="1"/>
      <c r="AEI248" s="1"/>
      <c r="AEJ248" s="1"/>
      <c r="AEK248" s="1"/>
      <c r="AEL248" s="1"/>
      <c r="AEM248" s="1"/>
      <c r="AEN248" s="1"/>
      <c r="AEO248" s="1"/>
      <c r="AEP248" s="1"/>
      <c r="AEQ248" s="1"/>
      <c r="AER248" s="1"/>
      <c r="AES248" s="1"/>
      <c r="AET248" s="1"/>
      <c r="AEU248" s="1"/>
      <c r="AEV248" s="1"/>
      <c r="AEW248" s="1"/>
      <c r="AEX248" s="1"/>
      <c r="AEY248" s="1"/>
      <c r="AEZ248" s="1"/>
      <c r="AFA248" s="1"/>
      <c r="AFB248" s="1"/>
      <c r="AFC248" s="1"/>
      <c r="AFD248" s="1"/>
      <c r="AFE248" s="1"/>
      <c r="AFF248" s="1"/>
      <c r="AFG248" s="1"/>
      <c r="AFH248" s="1"/>
      <c r="AFI248" s="1"/>
      <c r="AFJ248" s="1"/>
      <c r="AFK248" s="1"/>
      <c r="AFL248" s="1"/>
      <c r="AFM248" s="1"/>
      <c r="AFN248" s="1"/>
      <c r="AFO248" s="1"/>
      <c r="AFP248" s="1"/>
      <c r="AFQ248" s="1"/>
      <c r="AFR248" s="1"/>
      <c r="AFS248" s="1"/>
      <c r="AFT248" s="1"/>
      <c r="AFU248" s="1"/>
      <c r="AFV248" s="1"/>
      <c r="AFW248" s="1"/>
      <c r="AFX248" s="1"/>
      <c r="AFY248" s="1"/>
      <c r="AFZ248" s="1"/>
      <c r="AGA248" s="1"/>
      <c r="AGB248" s="92"/>
    </row>
    <row r="249" spans="1:860" s="2" customFormat="1" ht="30" customHeight="1" x14ac:dyDescent="0.25">
      <c r="A249" s="38">
        <v>241</v>
      </c>
      <c r="B249" s="22" t="s">
        <v>308</v>
      </c>
      <c r="C249" s="38" t="s">
        <v>279</v>
      </c>
      <c r="D249" s="22" t="s">
        <v>140</v>
      </c>
      <c r="E249" s="22" t="s">
        <v>44</v>
      </c>
      <c r="F249" s="38" t="s">
        <v>261</v>
      </c>
      <c r="G249" s="52" t="s">
        <v>262</v>
      </c>
      <c r="H249" s="52" t="s">
        <v>262</v>
      </c>
      <c r="I249" s="36">
        <v>60000</v>
      </c>
      <c r="J249" s="36">
        <v>3486.68</v>
      </c>
      <c r="K249" s="36">
        <v>25</v>
      </c>
      <c r="L249" s="35">
        <f t="shared" si="222"/>
        <v>1722</v>
      </c>
      <c r="M249" s="36">
        <f t="shared" si="269"/>
        <v>4260</v>
      </c>
      <c r="N249" s="36">
        <f t="shared" si="270"/>
        <v>660.00000000000011</v>
      </c>
      <c r="O249" s="35">
        <f t="shared" si="271"/>
        <v>1824</v>
      </c>
      <c r="P249" s="36">
        <f t="shared" si="272"/>
        <v>4254</v>
      </c>
      <c r="Q249" s="36">
        <f t="shared" si="273"/>
        <v>3546</v>
      </c>
      <c r="R249" s="36">
        <f t="shared" si="274"/>
        <v>7057.68</v>
      </c>
      <c r="S249" s="36">
        <f t="shared" si="275"/>
        <v>9174</v>
      </c>
      <c r="T249" s="36">
        <f t="shared" si="276"/>
        <v>52942.32</v>
      </c>
      <c r="U249" s="40" t="s">
        <v>349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  <c r="AFU249" s="1"/>
      <c r="AFV249" s="1"/>
      <c r="AFW249" s="1"/>
      <c r="AFX249" s="1"/>
      <c r="AFY249" s="1"/>
      <c r="AFZ249" s="1"/>
      <c r="AGA249" s="1"/>
      <c r="AGB249" s="92"/>
    </row>
    <row r="250" spans="1:860" s="2" customFormat="1" ht="30" customHeight="1" x14ac:dyDescent="0.25">
      <c r="A250" s="38">
        <v>242</v>
      </c>
      <c r="B250" s="22" t="s">
        <v>141</v>
      </c>
      <c r="C250" s="38" t="s">
        <v>278</v>
      </c>
      <c r="D250" s="22" t="s">
        <v>140</v>
      </c>
      <c r="E250" s="22" t="s">
        <v>44</v>
      </c>
      <c r="F250" s="38" t="s">
        <v>261</v>
      </c>
      <c r="G250" s="52" t="s">
        <v>262</v>
      </c>
      <c r="H250" s="52" t="s">
        <v>262</v>
      </c>
      <c r="I250" s="36">
        <v>41000</v>
      </c>
      <c r="J250" s="36">
        <v>583.79</v>
      </c>
      <c r="K250" s="36">
        <v>25</v>
      </c>
      <c r="L250" s="35">
        <v>1176.7</v>
      </c>
      <c r="M250" s="36">
        <f t="shared" si="269"/>
        <v>2910.9999999999995</v>
      </c>
      <c r="N250" s="36">
        <f t="shared" si="270"/>
        <v>451.00000000000006</v>
      </c>
      <c r="O250" s="35">
        <f t="shared" si="271"/>
        <v>1246.4000000000001</v>
      </c>
      <c r="P250" s="36">
        <f t="shared" si="272"/>
        <v>2906.9</v>
      </c>
      <c r="Q250" s="36">
        <f t="shared" si="273"/>
        <v>2423.1000000000004</v>
      </c>
      <c r="R250" s="36">
        <f t="shared" si="274"/>
        <v>3031.8900000000003</v>
      </c>
      <c r="S250" s="36">
        <f t="shared" si="275"/>
        <v>6268.9</v>
      </c>
      <c r="T250" s="36">
        <f t="shared" si="276"/>
        <v>37968.11</v>
      </c>
      <c r="U250" s="40" t="s">
        <v>349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  <c r="AFS250" s="1"/>
      <c r="AFT250" s="1"/>
      <c r="AFU250" s="1"/>
      <c r="AFV250" s="1"/>
      <c r="AFW250" s="1"/>
      <c r="AFX250" s="1"/>
      <c r="AFY250" s="1"/>
      <c r="AFZ250" s="1"/>
      <c r="AGA250" s="1"/>
      <c r="AGB250" s="92"/>
    </row>
    <row r="251" spans="1:860" s="2" customFormat="1" ht="30" customHeight="1" x14ac:dyDescent="0.25">
      <c r="A251" s="38">
        <v>243</v>
      </c>
      <c r="B251" s="22" t="s">
        <v>330</v>
      </c>
      <c r="C251" s="38" t="s">
        <v>278</v>
      </c>
      <c r="D251" s="22" t="s">
        <v>140</v>
      </c>
      <c r="E251" s="22" t="s">
        <v>44</v>
      </c>
      <c r="F251" s="38" t="s">
        <v>261</v>
      </c>
      <c r="G251" s="52" t="s">
        <v>262</v>
      </c>
      <c r="H251" s="52" t="s">
        <v>262</v>
      </c>
      <c r="I251" s="36">
        <v>46000</v>
      </c>
      <c r="J251" s="36">
        <v>1289.46</v>
      </c>
      <c r="K251" s="36">
        <v>25</v>
      </c>
      <c r="L251" s="35">
        <f t="shared" si="222"/>
        <v>1320.2</v>
      </c>
      <c r="M251" s="36">
        <f t="shared" si="269"/>
        <v>3265.9999999999995</v>
      </c>
      <c r="N251" s="36">
        <f t="shared" si="270"/>
        <v>506.00000000000006</v>
      </c>
      <c r="O251" s="35">
        <f t="shared" si="271"/>
        <v>1398.4</v>
      </c>
      <c r="P251" s="36">
        <f t="shared" si="272"/>
        <v>3261.4</v>
      </c>
      <c r="Q251" s="36">
        <f t="shared" si="273"/>
        <v>2718.6000000000004</v>
      </c>
      <c r="R251" s="36">
        <f t="shared" si="274"/>
        <v>4033.06</v>
      </c>
      <c r="S251" s="36">
        <f t="shared" si="275"/>
        <v>7033.4</v>
      </c>
      <c r="T251" s="36">
        <f t="shared" si="276"/>
        <v>41966.94</v>
      </c>
      <c r="U251" s="40" t="s">
        <v>349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92"/>
    </row>
    <row r="252" spans="1:860" s="2" customFormat="1" ht="30" customHeight="1" x14ac:dyDescent="0.25">
      <c r="A252" s="38">
        <v>244</v>
      </c>
      <c r="B252" s="22" t="s">
        <v>396</v>
      </c>
      <c r="C252" s="38" t="s">
        <v>279</v>
      </c>
      <c r="D252" s="22" t="s">
        <v>140</v>
      </c>
      <c r="E252" s="22" t="s">
        <v>44</v>
      </c>
      <c r="F252" s="38" t="s">
        <v>261</v>
      </c>
      <c r="G252" s="52" t="s">
        <v>262</v>
      </c>
      <c r="H252" s="52" t="s">
        <v>262</v>
      </c>
      <c r="I252" s="36">
        <v>46000</v>
      </c>
      <c r="J252" s="36">
        <v>1289.46</v>
      </c>
      <c r="K252" s="36">
        <v>25</v>
      </c>
      <c r="L252" s="35">
        <f t="shared" si="222"/>
        <v>1320.2</v>
      </c>
      <c r="M252" s="36">
        <f t="shared" si="269"/>
        <v>3265.9999999999995</v>
      </c>
      <c r="N252" s="36">
        <f t="shared" si="270"/>
        <v>506.00000000000006</v>
      </c>
      <c r="O252" s="35">
        <f t="shared" si="271"/>
        <v>1398.4</v>
      </c>
      <c r="P252" s="36">
        <f t="shared" si="272"/>
        <v>3261.4</v>
      </c>
      <c r="Q252" s="36">
        <f t="shared" si="273"/>
        <v>2718.6000000000004</v>
      </c>
      <c r="R252" s="36">
        <f t="shared" si="274"/>
        <v>4033.06</v>
      </c>
      <c r="S252" s="36">
        <f t="shared" si="275"/>
        <v>7033.4</v>
      </c>
      <c r="T252" s="36">
        <f>I252-R252</f>
        <v>41966.94</v>
      </c>
      <c r="U252" s="40" t="s">
        <v>349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  <c r="AFT252" s="1"/>
      <c r="AFU252" s="1"/>
      <c r="AFV252" s="1"/>
      <c r="AFW252" s="1"/>
      <c r="AFX252" s="1"/>
      <c r="AFY252" s="1"/>
      <c r="AFZ252" s="1"/>
      <c r="AGA252" s="1"/>
      <c r="AGB252" s="92"/>
    </row>
    <row r="253" spans="1:860" s="2" customFormat="1" ht="30" customHeight="1" x14ac:dyDescent="0.25">
      <c r="A253" s="38">
        <v>245</v>
      </c>
      <c r="B253" s="22" t="s">
        <v>397</v>
      </c>
      <c r="C253" s="38" t="s">
        <v>278</v>
      </c>
      <c r="D253" s="22" t="s">
        <v>140</v>
      </c>
      <c r="E253" s="22" t="s">
        <v>44</v>
      </c>
      <c r="F253" s="38" t="s">
        <v>261</v>
      </c>
      <c r="G253" s="52" t="s">
        <v>262</v>
      </c>
      <c r="H253" s="52" t="s">
        <v>262</v>
      </c>
      <c r="I253" s="36">
        <v>45000</v>
      </c>
      <c r="J253" s="36">
        <v>2296.66</v>
      </c>
      <c r="K253" s="36">
        <v>25</v>
      </c>
      <c r="L253" s="35">
        <f t="shared" si="222"/>
        <v>1291.5</v>
      </c>
      <c r="M253" s="36">
        <f t="shared" si="269"/>
        <v>3194.9999999999995</v>
      </c>
      <c r="N253" s="36">
        <f t="shared" si="270"/>
        <v>495.00000000000006</v>
      </c>
      <c r="O253" s="35">
        <f t="shared" si="271"/>
        <v>1368</v>
      </c>
      <c r="P253" s="36">
        <f t="shared" si="272"/>
        <v>3190.5</v>
      </c>
      <c r="Q253" s="36">
        <f t="shared" si="273"/>
        <v>2659.5</v>
      </c>
      <c r="R253" s="36">
        <f t="shared" si="274"/>
        <v>4981.16</v>
      </c>
      <c r="S253" s="36">
        <f t="shared" si="275"/>
        <v>6880.5</v>
      </c>
      <c r="T253" s="36">
        <f t="shared" ref="T253" si="290">I253-R253</f>
        <v>40018.839999999997</v>
      </c>
      <c r="U253" s="40" t="s">
        <v>349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92"/>
    </row>
    <row r="254" spans="1:860" s="2" customFormat="1" ht="30" customHeight="1" x14ac:dyDescent="0.25">
      <c r="A254" s="38">
        <v>246</v>
      </c>
      <c r="B254" s="31" t="s">
        <v>398</v>
      </c>
      <c r="C254" s="48" t="s">
        <v>279</v>
      </c>
      <c r="D254" s="31" t="s">
        <v>140</v>
      </c>
      <c r="E254" s="31" t="s">
        <v>44</v>
      </c>
      <c r="F254" s="48" t="s">
        <v>261</v>
      </c>
      <c r="G254" s="54" t="s">
        <v>262</v>
      </c>
      <c r="H254" s="54" t="s">
        <v>262</v>
      </c>
      <c r="I254" s="35">
        <v>45000</v>
      </c>
      <c r="J254" s="36">
        <v>1782.02</v>
      </c>
      <c r="K254" s="35">
        <v>25</v>
      </c>
      <c r="L254" s="35">
        <f t="shared" si="222"/>
        <v>1291.5</v>
      </c>
      <c r="M254" s="35">
        <f t="shared" si="269"/>
        <v>3194.9999999999995</v>
      </c>
      <c r="N254" s="35">
        <f t="shared" si="270"/>
        <v>495.00000000000006</v>
      </c>
      <c r="O254" s="35">
        <f t="shared" si="271"/>
        <v>1368</v>
      </c>
      <c r="P254" s="35">
        <f t="shared" si="272"/>
        <v>3190.5</v>
      </c>
      <c r="Q254" s="35">
        <f t="shared" si="273"/>
        <v>2659.5</v>
      </c>
      <c r="R254" s="35">
        <f t="shared" si="274"/>
        <v>4466.5200000000004</v>
      </c>
      <c r="S254" s="35">
        <f t="shared" si="275"/>
        <v>6880.5</v>
      </c>
      <c r="T254" s="35">
        <f>I254-R254</f>
        <v>40533.479999999996</v>
      </c>
      <c r="U254" s="41" t="s">
        <v>349</v>
      </c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  <c r="VX254" s="1"/>
      <c r="VY254" s="1"/>
      <c r="VZ254" s="1"/>
      <c r="WA254" s="1"/>
      <c r="WB254" s="1"/>
      <c r="WC254" s="1"/>
      <c r="WD254" s="1"/>
      <c r="WE254" s="1"/>
      <c r="WF254" s="1"/>
      <c r="WG254" s="1"/>
      <c r="WH254" s="1"/>
      <c r="WI254" s="1"/>
      <c r="WJ254" s="1"/>
      <c r="WK254" s="1"/>
      <c r="WL254" s="1"/>
      <c r="WM254" s="1"/>
      <c r="WN254" s="1"/>
      <c r="WO254" s="1"/>
      <c r="WP254" s="1"/>
      <c r="WQ254" s="1"/>
      <c r="WR254" s="1"/>
      <c r="WS254" s="1"/>
      <c r="WT254" s="1"/>
      <c r="WU254" s="1"/>
      <c r="WV254" s="1"/>
      <c r="WW254" s="1"/>
      <c r="WX254" s="1"/>
      <c r="WY254" s="1"/>
      <c r="WZ254" s="1"/>
      <c r="XA254" s="1"/>
      <c r="XB254" s="1"/>
      <c r="XC254" s="1"/>
      <c r="XD254" s="1"/>
      <c r="XE254" s="1"/>
      <c r="XF254" s="1"/>
      <c r="XG254" s="1"/>
      <c r="XH254" s="1"/>
      <c r="XI254" s="1"/>
      <c r="XJ254" s="1"/>
      <c r="XK254" s="1"/>
      <c r="XL254" s="1"/>
      <c r="XM254" s="1"/>
      <c r="XN254" s="1"/>
      <c r="XO254" s="1"/>
      <c r="XP254" s="1"/>
      <c r="XQ254" s="1"/>
      <c r="XR254" s="1"/>
      <c r="XS254" s="1"/>
      <c r="XT254" s="1"/>
      <c r="XU254" s="1"/>
      <c r="XV254" s="1"/>
      <c r="XW254" s="1"/>
      <c r="XX254" s="1"/>
      <c r="XY254" s="1"/>
      <c r="XZ254" s="1"/>
      <c r="YA254" s="1"/>
      <c r="YB254" s="1"/>
      <c r="YC254" s="1"/>
      <c r="YD254" s="1"/>
      <c r="YE254" s="1"/>
      <c r="YF254" s="1"/>
      <c r="YG254" s="1"/>
      <c r="YH254" s="1"/>
      <c r="YI254" s="1"/>
      <c r="YJ254" s="1"/>
      <c r="YK254" s="1"/>
      <c r="YL254" s="1"/>
      <c r="YM254" s="1"/>
      <c r="YN254" s="1"/>
      <c r="YO254" s="1"/>
      <c r="YP254" s="1"/>
      <c r="YQ254" s="1"/>
      <c r="YR254" s="1"/>
      <c r="YS254" s="1"/>
      <c r="YT254" s="1"/>
      <c r="YU254" s="1"/>
      <c r="YV254" s="1"/>
      <c r="YW254" s="1"/>
      <c r="YX254" s="1"/>
      <c r="YY254" s="1"/>
      <c r="YZ254" s="1"/>
      <c r="ZA254" s="1"/>
      <c r="ZB254" s="1"/>
      <c r="ZC254" s="1"/>
      <c r="ZD254" s="1"/>
      <c r="ZE254" s="1"/>
      <c r="ZF254" s="1"/>
      <c r="ZG254" s="1"/>
      <c r="ZH254" s="1"/>
      <c r="ZI254" s="1"/>
      <c r="ZJ254" s="1"/>
      <c r="ZK254" s="1"/>
      <c r="ZL254" s="1"/>
      <c r="ZM254" s="1"/>
      <c r="ZN254" s="1"/>
      <c r="ZO254" s="1"/>
      <c r="ZP254" s="1"/>
      <c r="ZQ254" s="1"/>
      <c r="ZR254" s="1"/>
      <c r="ZS254" s="1"/>
      <c r="ZT254" s="1"/>
      <c r="ZU254" s="1"/>
      <c r="ZV254" s="1"/>
      <c r="ZW254" s="1"/>
      <c r="ZX254" s="1"/>
      <c r="ZY254" s="1"/>
      <c r="ZZ254" s="1"/>
      <c r="AAA254" s="1"/>
      <c r="AAB254" s="1"/>
      <c r="AAC254" s="1"/>
      <c r="AAD254" s="1"/>
      <c r="AAE254" s="1"/>
      <c r="AAF254" s="1"/>
      <c r="AAG254" s="1"/>
      <c r="AAH254" s="1"/>
      <c r="AAI254" s="1"/>
      <c r="AAJ254" s="1"/>
      <c r="AAK254" s="1"/>
      <c r="AAL254" s="1"/>
      <c r="AAM254" s="1"/>
      <c r="AAN254" s="1"/>
      <c r="AAO254" s="1"/>
      <c r="AAP254" s="1"/>
      <c r="AAQ254" s="1"/>
      <c r="AAR254" s="1"/>
      <c r="AAS254" s="1"/>
      <c r="AAT254" s="1"/>
      <c r="AAU254" s="1"/>
      <c r="AAV254" s="1"/>
      <c r="AAW254" s="1"/>
      <c r="AAX254" s="1"/>
      <c r="AAY254" s="1"/>
      <c r="AAZ254" s="1"/>
      <c r="ABA254" s="1"/>
      <c r="ABB254" s="1"/>
      <c r="ABC254" s="1"/>
      <c r="ABD254" s="1"/>
      <c r="ABE254" s="1"/>
      <c r="ABF254" s="1"/>
      <c r="ABG254" s="1"/>
      <c r="ABH254" s="1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  <c r="AFS254" s="1"/>
      <c r="AFT254" s="1"/>
      <c r="AFU254" s="1"/>
      <c r="AFV254" s="1"/>
      <c r="AFW254" s="1"/>
      <c r="AFX254" s="1"/>
      <c r="AFY254" s="1"/>
      <c r="AFZ254" s="1"/>
      <c r="AGA254" s="1"/>
      <c r="AGB254" s="92"/>
    </row>
    <row r="255" spans="1:860" s="2" customFormat="1" ht="30" customHeight="1" x14ac:dyDescent="0.25">
      <c r="A255" s="38">
        <v>247</v>
      </c>
      <c r="B255" s="22" t="s">
        <v>400</v>
      </c>
      <c r="C255" s="38" t="s">
        <v>278</v>
      </c>
      <c r="D255" s="22" t="s">
        <v>140</v>
      </c>
      <c r="E255" s="22" t="s">
        <v>44</v>
      </c>
      <c r="F255" s="38" t="s">
        <v>261</v>
      </c>
      <c r="G255" s="52" t="s">
        <v>262</v>
      </c>
      <c r="H255" s="52" t="s">
        <v>262</v>
      </c>
      <c r="I255" s="36">
        <v>45000</v>
      </c>
      <c r="J255" s="36">
        <v>1148.33</v>
      </c>
      <c r="K255" s="36">
        <v>25</v>
      </c>
      <c r="L255" s="35">
        <f t="shared" si="222"/>
        <v>1291.5</v>
      </c>
      <c r="M255" s="36">
        <f t="shared" si="269"/>
        <v>3194.9999999999995</v>
      </c>
      <c r="N255" s="36">
        <f t="shared" si="270"/>
        <v>495.00000000000006</v>
      </c>
      <c r="O255" s="35">
        <f t="shared" si="271"/>
        <v>1368</v>
      </c>
      <c r="P255" s="36">
        <f t="shared" si="272"/>
        <v>3190.5</v>
      </c>
      <c r="Q255" s="36">
        <f t="shared" si="273"/>
        <v>2659.5</v>
      </c>
      <c r="R255" s="36">
        <f t="shared" si="274"/>
        <v>3832.83</v>
      </c>
      <c r="S255" s="36">
        <f t="shared" si="275"/>
        <v>6880.5</v>
      </c>
      <c r="T255" s="36">
        <f t="shared" ref="T255:T260" si="291">I255-R255</f>
        <v>41167.17</v>
      </c>
      <c r="U255" s="40" t="s">
        <v>349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  <c r="VX255" s="1"/>
      <c r="VY255" s="1"/>
      <c r="VZ255" s="1"/>
      <c r="WA255" s="1"/>
      <c r="WB255" s="1"/>
      <c r="WC255" s="1"/>
      <c r="WD255" s="1"/>
      <c r="WE255" s="1"/>
      <c r="WF255" s="1"/>
      <c r="WG255" s="1"/>
      <c r="WH255" s="1"/>
      <c r="WI255" s="1"/>
      <c r="WJ255" s="1"/>
      <c r="WK255" s="1"/>
      <c r="WL255" s="1"/>
      <c r="WM255" s="1"/>
      <c r="WN255" s="1"/>
      <c r="WO255" s="1"/>
      <c r="WP255" s="1"/>
      <c r="WQ255" s="1"/>
      <c r="WR255" s="1"/>
      <c r="WS255" s="1"/>
      <c r="WT255" s="1"/>
      <c r="WU255" s="1"/>
      <c r="WV255" s="1"/>
      <c r="WW255" s="1"/>
      <c r="WX255" s="1"/>
      <c r="WY255" s="1"/>
      <c r="WZ255" s="1"/>
      <c r="XA255" s="1"/>
      <c r="XB255" s="1"/>
      <c r="XC255" s="1"/>
      <c r="XD255" s="1"/>
      <c r="XE255" s="1"/>
      <c r="XF255" s="1"/>
      <c r="XG255" s="1"/>
      <c r="XH255" s="1"/>
      <c r="XI255" s="1"/>
      <c r="XJ255" s="1"/>
      <c r="XK255" s="1"/>
      <c r="XL255" s="1"/>
      <c r="XM255" s="1"/>
      <c r="XN255" s="1"/>
      <c r="XO255" s="1"/>
      <c r="XP255" s="1"/>
      <c r="XQ255" s="1"/>
      <c r="XR255" s="1"/>
      <c r="XS255" s="1"/>
      <c r="XT255" s="1"/>
      <c r="XU255" s="1"/>
      <c r="XV255" s="1"/>
      <c r="XW255" s="1"/>
      <c r="XX255" s="1"/>
      <c r="XY255" s="1"/>
      <c r="XZ255" s="1"/>
      <c r="YA255" s="1"/>
      <c r="YB255" s="1"/>
      <c r="YC255" s="1"/>
      <c r="YD255" s="1"/>
      <c r="YE255" s="1"/>
      <c r="YF255" s="1"/>
      <c r="YG255" s="1"/>
      <c r="YH255" s="1"/>
      <c r="YI255" s="1"/>
      <c r="YJ255" s="1"/>
      <c r="YK255" s="1"/>
      <c r="YL255" s="1"/>
      <c r="YM255" s="1"/>
      <c r="YN255" s="1"/>
      <c r="YO255" s="1"/>
      <c r="YP255" s="1"/>
      <c r="YQ255" s="1"/>
      <c r="YR255" s="1"/>
      <c r="YS255" s="1"/>
      <c r="YT255" s="1"/>
      <c r="YU255" s="1"/>
      <c r="YV255" s="1"/>
      <c r="YW255" s="1"/>
      <c r="YX255" s="1"/>
      <c r="YY255" s="1"/>
      <c r="YZ255" s="1"/>
      <c r="ZA255" s="1"/>
      <c r="ZB255" s="1"/>
      <c r="ZC255" s="1"/>
      <c r="ZD255" s="1"/>
      <c r="ZE255" s="1"/>
      <c r="ZF255" s="1"/>
      <c r="ZG255" s="1"/>
      <c r="ZH255" s="1"/>
      <c r="ZI255" s="1"/>
      <c r="ZJ255" s="1"/>
      <c r="ZK255" s="1"/>
      <c r="ZL255" s="1"/>
      <c r="ZM255" s="1"/>
      <c r="ZN255" s="1"/>
      <c r="ZO255" s="1"/>
      <c r="ZP255" s="1"/>
      <c r="ZQ255" s="1"/>
      <c r="ZR255" s="1"/>
      <c r="ZS255" s="1"/>
      <c r="ZT255" s="1"/>
      <c r="ZU255" s="1"/>
      <c r="ZV255" s="1"/>
      <c r="ZW255" s="1"/>
      <c r="ZX255" s="1"/>
      <c r="ZY255" s="1"/>
      <c r="ZZ255" s="1"/>
      <c r="AAA255" s="1"/>
      <c r="AAB255" s="1"/>
      <c r="AAC255" s="1"/>
      <c r="AAD255" s="1"/>
      <c r="AAE255" s="1"/>
      <c r="AAF255" s="1"/>
      <c r="AAG255" s="1"/>
      <c r="AAH255" s="1"/>
      <c r="AAI255" s="1"/>
      <c r="AAJ255" s="1"/>
      <c r="AAK255" s="1"/>
      <c r="AAL255" s="1"/>
      <c r="AAM255" s="1"/>
      <c r="AAN255" s="1"/>
      <c r="AAO255" s="1"/>
      <c r="AAP255" s="1"/>
      <c r="AAQ255" s="1"/>
      <c r="AAR255" s="1"/>
      <c r="AAS255" s="1"/>
      <c r="AAT255" s="1"/>
      <c r="AAU255" s="1"/>
      <c r="AAV255" s="1"/>
      <c r="AAW255" s="1"/>
      <c r="AAX255" s="1"/>
      <c r="AAY255" s="1"/>
      <c r="AAZ255" s="1"/>
      <c r="ABA255" s="1"/>
      <c r="ABB255" s="1"/>
      <c r="ABC255" s="1"/>
      <c r="ABD255" s="1"/>
      <c r="ABE255" s="1"/>
      <c r="ABF255" s="1"/>
      <c r="ABG255" s="1"/>
      <c r="ABH255" s="1"/>
      <c r="ABI255" s="1"/>
      <c r="ABJ255" s="1"/>
      <c r="ABK255" s="1"/>
      <c r="ABL255" s="1"/>
      <c r="ABM255" s="1"/>
      <c r="ABN255" s="1"/>
      <c r="ABO255" s="1"/>
      <c r="ABP255" s="1"/>
      <c r="ABQ255" s="1"/>
      <c r="ABR255" s="1"/>
      <c r="ABS255" s="1"/>
      <c r="ABT255" s="1"/>
      <c r="ABU255" s="1"/>
      <c r="ABV255" s="1"/>
      <c r="ABW255" s="1"/>
      <c r="ABX255" s="1"/>
      <c r="ABY255" s="1"/>
      <c r="ABZ255" s="1"/>
      <c r="ACA255" s="1"/>
      <c r="ACB255" s="1"/>
      <c r="ACC255" s="1"/>
      <c r="ACD255" s="1"/>
      <c r="ACE255" s="1"/>
      <c r="ACF255" s="1"/>
      <c r="ACG255" s="1"/>
      <c r="ACH255" s="1"/>
      <c r="ACI255" s="1"/>
      <c r="ACJ255" s="1"/>
      <c r="ACK255" s="1"/>
      <c r="ACL255" s="1"/>
      <c r="ACM255" s="1"/>
      <c r="ACN255" s="1"/>
      <c r="ACO255" s="1"/>
      <c r="ACP255" s="1"/>
      <c r="ACQ255" s="1"/>
      <c r="ACR255" s="1"/>
      <c r="ACS255" s="1"/>
      <c r="ACT255" s="1"/>
      <c r="ACU255" s="1"/>
      <c r="ACV255" s="1"/>
      <c r="ACW255" s="1"/>
      <c r="ACX255" s="1"/>
      <c r="ACY255" s="1"/>
      <c r="ACZ255" s="1"/>
      <c r="ADA255" s="1"/>
      <c r="ADB255" s="1"/>
      <c r="ADC255" s="1"/>
      <c r="ADD255" s="1"/>
      <c r="ADE255" s="1"/>
      <c r="ADF255" s="1"/>
      <c r="ADG255" s="1"/>
      <c r="ADH255" s="1"/>
      <c r="ADI255" s="1"/>
      <c r="ADJ255" s="1"/>
      <c r="ADK255" s="1"/>
      <c r="ADL255" s="1"/>
      <c r="ADM255" s="1"/>
      <c r="ADN255" s="1"/>
      <c r="ADO255" s="1"/>
      <c r="ADP255" s="1"/>
      <c r="ADQ255" s="1"/>
      <c r="ADR255" s="1"/>
      <c r="ADS255" s="1"/>
      <c r="ADT255" s="1"/>
      <c r="ADU255" s="1"/>
      <c r="ADV255" s="1"/>
      <c r="ADW255" s="1"/>
      <c r="ADX255" s="1"/>
      <c r="ADY255" s="1"/>
      <c r="ADZ255" s="1"/>
      <c r="AEA255" s="1"/>
      <c r="AEB255" s="1"/>
      <c r="AEC255" s="1"/>
      <c r="AED255" s="1"/>
      <c r="AEE255" s="1"/>
      <c r="AEF255" s="1"/>
      <c r="AEG255" s="1"/>
      <c r="AEH255" s="1"/>
      <c r="AEI255" s="1"/>
      <c r="AEJ255" s="1"/>
      <c r="AEK255" s="1"/>
      <c r="AEL255" s="1"/>
      <c r="AEM255" s="1"/>
      <c r="AEN255" s="1"/>
      <c r="AEO255" s="1"/>
      <c r="AEP255" s="1"/>
      <c r="AEQ255" s="1"/>
      <c r="AER255" s="1"/>
      <c r="AES255" s="1"/>
      <c r="AET255" s="1"/>
      <c r="AEU255" s="1"/>
      <c r="AEV255" s="1"/>
      <c r="AEW255" s="1"/>
      <c r="AEX255" s="1"/>
      <c r="AEY255" s="1"/>
      <c r="AEZ255" s="1"/>
      <c r="AFA255" s="1"/>
      <c r="AFB255" s="1"/>
      <c r="AFC255" s="1"/>
      <c r="AFD255" s="1"/>
      <c r="AFE255" s="1"/>
      <c r="AFF255" s="1"/>
      <c r="AFG255" s="1"/>
      <c r="AFH255" s="1"/>
      <c r="AFI255" s="1"/>
      <c r="AFJ255" s="1"/>
      <c r="AFK255" s="1"/>
      <c r="AFL255" s="1"/>
      <c r="AFM255" s="1"/>
      <c r="AFN255" s="1"/>
      <c r="AFO255" s="1"/>
      <c r="AFP255" s="1"/>
      <c r="AFQ255" s="1"/>
      <c r="AFR255" s="1"/>
      <c r="AFS255" s="1"/>
      <c r="AFT255" s="1"/>
      <c r="AFU255" s="1"/>
      <c r="AFV255" s="1"/>
      <c r="AFW255" s="1"/>
      <c r="AFX255" s="1"/>
      <c r="AFY255" s="1"/>
      <c r="AFZ255" s="1"/>
      <c r="AGA255" s="1"/>
      <c r="AGB255" s="92"/>
    </row>
    <row r="256" spans="1:860" s="2" customFormat="1" ht="30" customHeight="1" x14ac:dyDescent="0.25">
      <c r="A256" s="38">
        <v>248</v>
      </c>
      <c r="B256" s="22" t="s">
        <v>404</v>
      </c>
      <c r="C256" s="38" t="s">
        <v>279</v>
      </c>
      <c r="D256" s="22" t="s">
        <v>140</v>
      </c>
      <c r="E256" s="22" t="s">
        <v>44</v>
      </c>
      <c r="F256" s="38" t="s">
        <v>261</v>
      </c>
      <c r="G256" s="52" t="s">
        <v>262</v>
      </c>
      <c r="H256" s="52" t="s">
        <v>262</v>
      </c>
      <c r="I256" s="36">
        <v>45000</v>
      </c>
      <c r="J256" s="36">
        <v>1148.33</v>
      </c>
      <c r="K256" s="36">
        <v>25</v>
      </c>
      <c r="L256" s="35">
        <f t="shared" si="222"/>
        <v>1291.5</v>
      </c>
      <c r="M256" s="36">
        <f t="shared" si="269"/>
        <v>3194.9999999999995</v>
      </c>
      <c r="N256" s="36">
        <f t="shared" si="270"/>
        <v>495.00000000000006</v>
      </c>
      <c r="O256" s="35">
        <f t="shared" si="271"/>
        <v>1368</v>
      </c>
      <c r="P256" s="36">
        <f t="shared" si="272"/>
        <v>3190.5</v>
      </c>
      <c r="Q256" s="36">
        <f t="shared" si="273"/>
        <v>2659.5</v>
      </c>
      <c r="R256" s="36">
        <f t="shared" si="274"/>
        <v>3832.83</v>
      </c>
      <c r="S256" s="36">
        <f t="shared" si="275"/>
        <v>6880.5</v>
      </c>
      <c r="T256" s="36">
        <f>I256-R256</f>
        <v>41167.17</v>
      </c>
      <c r="U256" s="40" t="s">
        <v>349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  <c r="VX256" s="1"/>
      <c r="VY256" s="1"/>
      <c r="VZ256" s="1"/>
      <c r="WA256" s="1"/>
      <c r="WB256" s="1"/>
      <c r="WC256" s="1"/>
      <c r="WD256" s="1"/>
      <c r="WE256" s="1"/>
      <c r="WF256" s="1"/>
      <c r="WG256" s="1"/>
      <c r="WH256" s="1"/>
      <c r="WI256" s="1"/>
      <c r="WJ256" s="1"/>
      <c r="WK256" s="1"/>
      <c r="WL256" s="1"/>
      <c r="WM256" s="1"/>
      <c r="WN256" s="1"/>
      <c r="WO256" s="1"/>
      <c r="WP256" s="1"/>
      <c r="WQ256" s="1"/>
      <c r="WR256" s="1"/>
      <c r="WS256" s="1"/>
      <c r="WT256" s="1"/>
      <c r="WU256" s="1"/>
      <c r="WV256" s="1"/>
      <c r="WW256" s="1"/>
      <c r="WX256" s="1"/>
      <c r="WY256" s="1"/>
      <c r="WZ256" s="1"/>
      <c r="XA256" s="1"/>
      <c r="XB256" s="1"/>
      <c r="XC256" s="1"/>
      <c r="XD256" s="1"/>
      <c r="XE256" s="1"/>
      <c r="XF256" s="1"/>
      <c r="XG256" s="1"/>
      <c r="XH256" s="1"/>
      <c r="XI256" s="1"/>
      <c r="XJ256" s="1"/>
      <c r="XK256" s="1"/>
      <c r="XL256" s="1"/>
      <c r="XM256" s="1"/>
      <c r="XN256" s="1"/>
      <c r="XO256" s="1"/>
      <c r="XP256" s="1"/>
      <c r="XQ256" s="1"/>
      <c r="XR256" s="1"/>
      <c r="XS256" s="1"/>
      <c r="XT256" s="1"/>
      <c r="XU256" s="1"/>
      <c r="XV256" s="1"/>
      <c r="XW256" s="1"/>
      <c r="XX256" s="1"/>
      <c r="XY256" s="1"/>
      <c r="XZ256" s="1"/>
      <c r="YA256" s="1"/>
      <c r="YB256" s="1"/>
      <c r="YC256" s="1"/>
      <c r="YD256" s="1"/>
      <c r="YE256" s="1"/>
      <c r="YF256" s="1"/>
      <c r="YG256" s="1"/>
      <c r="YH256" s="1"/>
      <c r="YI256" s="1"/>
      <c r="YJ256" s="1"/>
      <c r="YK256" s="1"/>
      <c r="YL256" s="1"/>
      <c r="YM256" s="1"/>
      <c r="YN256" s="1"/>
      <c r="YO256" s="1"/>
      <c r="YP256" s="1"/>
      <c r="YQ256" s="1"/>
      <c r="YR256" s="1"/>
      <c r="YS256" s="1"/>
      <c r="YT256" s="1"/>
      <c r="YU256" s="1"/>
      <c r="YV256" s="1"/>
      <c r="YW256" s="1"/>
      <c r="YX256" s="1"/>
      <c r="YY256" s="1"/>
      <c r="YZ256" s="1"/>
      <c r="ZA256" s="1"/>
      <c r="ZB256" s="1"/>
      <c r="ZC256" s="1"/>
      <c r="ZD256" s="1"/>
      <c r="ZE256" s="1"/>
      <c r="ZF256" s="1"/>
      <c r="ZG256" s="1"/>
      <c r="ZH256" s="1"/>
      <c r="ZI256" s="1"/>
      <c r="ZJ256" s="1"/>
      <c r="ZK256" s="1"/>
      <c r="ZL256" s="1"/>
      <c r="ZM256" s="1"/>
      <c r="ZN256" s="1"/>
      <c r="ZO256" s="1"/>
      <c r="ZP256" s="1"/>
      <c r="ZQ256" s="1"/>
      <c r="ZR256" s="1"/>
      <c r="ZS256" s="1"/>
      <c r="ZT256" s="1"/>
      <c r="ZU256" s="1"/>
      <c r="ZV256" s="1"/>
      <c r="ZW256" s="1"/>
      <c r="ZX256" s="1"/>
      <c r="ZY256" s="1"/>
      <c r="ZZ256" s="1"/>
      <c r="AAA256" s="1"/>
      <c r="AAB256" s="1"/>
      <c r="AAC256" s="1"/>
      <c r="AAD256" s="1"/>
      <c r="AAE256" s="1"/>
      <c r="AAF256" s="1"/>
      <c r="AAG256" s="1"/>
      <c r="AAH256" s="1"/>
      <c r="AAI256" s="1"/>
      <c r="AAJ256" s="1"/>
      <c r="AAK256" s="1"/>
      <c r="AAL256" s="1"/>
      <c r="AAM256" s="1"/>
      <c r="AAN256" s="1"/>
      <c r="AAO256" s="1"/>
      <c r="AAP256" s="1"/>
      <c r="AAQ256" s="1"/>
      <c r="AAR256" s="1"/>
      <c r="AAS256" s="1"/>
      <c r="AAT256" s="1"/>
      <c r="AAU256" s="1"/>
      <c r="AAV256" s="1"/>
      <c r="AAW256" s="1"/>
      <c r="AAX256" s="1"/>
      <c r="AAY256" s="1"/>
      <c r="AAZ256" s="1"/>
      <c r="ABA256" s="1"/>
      <c r="ABB256" s="1"/>
      <c r="ABC256" s="1"/>
      <c r="ABD256" s="1"/>
      <c r="ABE256" s="1"/>
      <c r="ABF256" s="1"/>
      <c r="ABG256" s="1"/>
      <c r="ABH256" s="1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  <c r="AFU256" s="1"/>
      <c r="AFV256" s="1"/>
      <c r="AFW256" s="1"/>
      <c r="AFX256" s="1"/>
      <c r="AFY256" s="1"/>
      <c r="AFZ256" s="1"/>
      <c r="AGA256" s="1"/>
      <c r="AGB256" s="92"/>
    </row>
    <row r="257" spans="1:860" s="2" customFormat="1" ht="30" customHeight="1" x14ac:dyDescent="0.25">
      <c r="A257" s="38">
        <v>249</v>
      </c>
      <c r="B257" s="22" t="s">
        <v>403</v>
      </c>
      <c r="C257" s="38" t="s">
        <v>278</v>
      </c>
      <c r="D257" s="22" t="s">
        <v>140</v>
      </c>
      <c r="E257" s="22" t="s">
        <v>44</v>
      </c>
      <c r="F257" s="38" t="s">
        <v>261</v>
      </c>
      <c r="G257" s="52" t="s">
        <v>262</v>
      </c>
      <c r="H257" s="52" t="s">
        <v>262</v>
      </c>
      <c r="I257" s="36">
        <v>45000</v>
      </c>
      <c r="J257" s="36">
        <v>2296.66</v>
      </c>
      <c r="K257" s="36">
        <v>25</v>
      </c>
      <c r="L257" s="35">
        <f t="shared" si="222"/>
        <v>1291.5</v>
      </c>
      <c r="M257" s="36">
        <f t="shared" si="269"/>
        <v>3194.9999999999995</v>
      </c>
      <c r="N257" s="36">
        <f t="shared" si="270"/>
        <v>495.00000000000006</v>
      </c>
      <c r="O257" s="35">
        <f t="shared" si="271"/>
        <v>1368</v>
      </c>
      <c r="P257" s="36">
        <f t="shared" si="272"/>
        <v>3190.5</v>
      </c>
      <c r="Q257" s="36">
        <f t="shared" si="273"/>
        <v>2659.5</v>
      </c>
      <c r="R257" s="36">
        <f t="shared" si="274"/>
        <v>4981.16</v>
      </c>
      <c r="S257" s="36">
        <f t="shared" si="275"/>
        <v>6880.5</v>
      </c>
      <c r="T257" s="36">
        <f t="shared" si="291"/>
        <v>40018.839999999997</v>
      </c>
      <c r="U257" s="40" t="s">
        <v>349</v>
      </c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  <c r="VX257" s="1"/>
      <c r="VY257" s="1"/>
      <c r="VZ257" s="1"/>
      <c r="WA257" s="1"/>
      <c r="WB257" s="1"/>
      <c r="WC257" s="1"/>
      <c r="WD257" s="1"/>
      <c r="WE257" s="1"/>
      <c r="WF257" s="1"/>
      <c r="WG257" s="1"/>
      <c r="WH257" s="1"/>
      <c r="WI257" s="1"/>
      <c r="WJ257" s="1"/>
      <c r="WK257" s="1"/>
      <c r="WL257" s="1"/>
      <c r="WM257" s="1"/>
      <c r="WN257" s="1"/>
      <c r="WO257" s="1"/>
      <c r="WP257" s="1"/>
      <c r="WQ257" s="1"/>
      <c r="WR257" s="1"/>
      <c r="WS257" s="1"/>
      <c r="WT257" s="1"/>
      <c r="WU257" s="1"/>
      <c r="WV257" s="1"/>
      <c r="WW257" s="1"/>
      <c r="WX257" s="1"/>
      <c r="WY257" s="1"/>
      <c r="WZ257" s="1"/>
      <c r="XA257" s="1"/>
      <c r="XB257" s="1"/>
      <c r="XC257" s="1"/>
      <c r="XD257" s="1"/>
      <c r="XE257" s="1"/>
      <c r="XF257" s="1"/>
      <c r="XG257" s="1"/>
      <c r="XH257" s="1"/>
      <c r="XI257" s="1"/>
      <c r="XJ257" s="1"/>
      <c r="XK257" s="1"/>
      <c r="XL257" s="1"/>
      <c r="XM257" s="1"/>
      <c r="XN257" s="1"/>
      <c r="XO257" s="1"/>
      <c r="XP257" s="1"/>
      <c r="XQ257" s="1"/>
      <c r="XR257" s="1"/>
      <c r="XS257" s="1"/>
      <c r="XT257" s="1"/>
      <c r="XU257" s="1"/>
      <c r="XV257" s="1"/>
      <c r="XW257" s="1"/>
      <c r="XX257" s="1"/>
      <c r="XY257" s="1"/>
      <c r="XZ257" s="1"/>
      <c r="YA257" s="1"/>
      <c r="YB257" s="1"/>
      <c r="YC257" s="1"/>
      <c r="YD257" s="1"/>
      <c r="YE257" s="1"/>
      <c r="YF257" s="1"/>
      <c r="YG257" s="1"/>
      <c r="YH257" s="1"/>
      <c r="YI257" s="1"/>
      <c r="YJ257" s="1"/>
      <c r="YK257" s="1"/>
      <c r="YL257" s="1"/>
      <c r="YM257" s="1"/>
      <c r="YN257" s="1"/>
      <c r="YO257" s="1"/>
      <c r="YP257" s="1"/>
      <c r="YQ257" s="1"/>
      <c r="YR257" s="1"/>
      <c r="YS257" s="1"/>
      <c r="YT257" s="1"/>
      <c r="YU257" s="1"/>
      <c r="YV257" s="1"/>
      <c r="YW257" s="1"/>
      <c r="YX257" s="1"/>
      <c r="YY257" s="1"/>
      <c r="YZ257" s="1"/>
      <c r="ZA257" s="1"/>
      <c r="ZB257" s="1"/>
      <c r="ZC257" s="1"/>
      <c r="ZD257" s="1"/>
      <c r="ZE257" s="1"/>
      <c r="ZF257" s="1"/>
      <c r="ZG257" s="1"/>
      <c r="ZH257" s="1"/>
      <c r="ZI257" s="1"/>
      <c r="ZJ257" s="1"/>
      <c r="ZK257" s="1"/>
      <c r="ZL257" s="1"/>
      <c r="ZM257" s="1"/>
      <c r="ZN257" s="1"/>
      <c r="ZO257" s="1"/>
      <c r="ZP257" s="1"/>
      <c r="ZQ257" s="1"/>
      <c r="ZR257" s="1"/>
      <c r="ZS257" s="1"/>
      <c r="ZT257" s="1"/>
      <c r="ZU257" s="1"/>
      <c r="ZV257" s="1"/>
      <c r="ZW257" s="1"/>
      <c r="ZX257" s="1"/>
      <c r="ZY257" s="1"/>
      <c r="ZZ257" s="1"/>
      <c r="AAA257" s="1"/>
      <c r="AAB257" s="1"/>
      <c r="AAC257" s="1"/>
      <c r="AAD257" s="1"/>
      <c r="AAE257" s="1"/>
      <c r="AAF257" s="1"/>
      <c r="AAG257" s="1"/>
      <c r="AAH257" s="1"/>
      <c r="AAI257" s="1"/>
      <c r="AAJ257" s="1"/>
      <c r="AAK257" s="1"/>
      <c r="AAL257" s="1"/>
      <c r="AAM257" s="1"/>
      <c r="AAN257" s="1"/>
      <c r="AAO257" s="1"/>
      <c r="AAP257" s="1"/>
      <c r="AAQ257" s="1"/>
      <c r="AAR257" s="1"/>
      <c r="AAS257" s="1"/>
      <c r="AAT257" s="1"/>
      <c r="AAU257" s="1"/>
      <c r="AAV257" s="1"/>
      <c r="AAW257" s="1"/>
      <c r="AAX257" s="1"/>
      <c r="AAY257" s="1"/>
      <c r="AAZ257" s="1"/>
      <c r="ABA257" s="1"/>
      <c r="ABB257" s="1"/>
      <c r="ABC257" s="1"/>
      <c r="ABD257" s="1"/>
      <c r="ABE257" s="1"/>
      <c r="ABF257" s="1"/>
      <c r="ABG257" s="1"/>
      <c r="ABH257" s="1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  <c r="AFU257" s="1"/>
      <c r="AFV257" s="1"/>
      <c r="AFW257" s="1"/>
      <c r="AFX257" s="1"/>
      <c r="AFY257" s="1"/>
      <c r="AFZ257" s="1"/>
      <c r="AGA257" s="1"/>
      <c r="AGB257" s="92"/>
    </row>
    <row r="258" spans="1:860" s="29" customFormat="1" ht="30" customHeight="1" x14ac:dyDescent="0.25">
      <c r="A258" s="38">
        <v>250</v>
      </c>
      <c r="B258" s="22" t="s">
        <v>412</v>
      </c>
      <c r="C258" s="38" t="s">
        <v>279</v>
      </c>
      <c r="D258" s="22" t="s">
        <v>140</v>
      </c>
      <c r="E258" s="22" t="s">
        <v>44</v>
      </c>
      <c r="F258" s="38" t="s">
        <v>261</v>
      </c>
      <c r="G258" s="52" t="s">
        <v>262</v>
      </c>
      <c r="H258" s="52" t="s">
        <v>262</v>
      </c>
      <c r="I258" s="36">
        <v>45000</v>
      </c>
      <c r="J258" s="36">
        <v>2296.66</v>
      </c>
      <c r="K258" s="36">
        <v>25</v>
      </c>
      <c r="L258" s="35">
        <f t="shared" si="222"/>
        <v>1291.5</v>
      </c>
      <c r="M258" s="36">
        <f t="shared" si="269"/>
        <v>3194.9999999999995</v>
      </c>
      <c r="N258" s="36">
        <f t="shared" si="270"/>
        <v>495.00000000000006</v>
      </c>
      <c r="O258" s="35">
        <f t="shared" si="271"/>
        <v>1368</v>
      </c>
      <c r="P258" s="36">
        <f t="shared" si="272"/>
        <v>3190.5</v>
      </c>
      <c r="Q258" s="36">
        <f t="shared" si="273"/>
        <v>2659.5</v>
      </c>
      <c r="R258" s="36">
        <f t="shared" si="274"/>
        <v>4981.16</v>
      </c>
      <c r="S258" s="36">
        <f t="shared" si="275"/>
        <v>6880.5</v>
      </c>
      <c r="T258" s="36">
        <f t="shared" si="291"/>
        <v>40018.839999999997</v>
      </c>
      <c r="U258" s="40" t="s">
        <v>349</v>
      </c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  <c r="VX258" s="1"/>
      <c r="VY258" s="1"/>
      <c r="VZ258" s="1"/>
      <c r="WA258" s="1"/>
      <c r="WB258" s="1"/>
      <c r="WC258" s="1"/>
      <c r="WD258" s="1"/>
      <c r="WE258" s="1"/>
      <c r="WF258" s="1"/>
      <c r="WG258" s="1"/>
      <c r="WH258" s="1"/>
      <c r="WI258" s="1"/>
      <c r="WJ258" s="1"/>
      <c r="WK258" s="1"/>
      <c r="WL258" s="1"/>
      <c r="WM258" s="1"/>
      <c r="WN258" s="1"/>
      <c r="WO258" s="1"/>
      <c r="WP258" s="1"/>
      <c r="WQ258" s="1"/>
      <c r="WR258" s="1"/>
      <c r="WS258" s="1"/>
      <c r="WT258" s="1"/>
      <c r="WU258" s="1"/>
      <c r="WV258" s="1"/>
      <c r="WW258" s="1"/>
      <c r="WX258" s="1"/>
      <c r="WY258" s="1"/>
      <c r="WZ258" s="1"/>
      <c r="XA258" s="1"/>
      <c r="XB258" s="1"/>
      <c r="XC258" s="1"/>
      <c r="XD258" s="1"/>
      <c r="XE258" s="1"/>
      <c r="XF258" s="1"/>
      <c r="XG258" s="1"/>
      <c r="XH258" s="1"/>
      <c r="XI258" s="1"/>
      <c r="XJ258" s="1"/>
      <c r="XK258" s="1"/>
      <c r="XL258" s="1"/>
      <c r="XM258" s="1"/>
      <c r="XN258" s="1"/>
      <c r="XO258" s="1"/>
      <c r="XP258" s="1"/>
      <c r="XQ258" s="1"/>
      <c r="XR258" s="1"/>
      <c r="XS258" s="1"/>
      <c r="XT258" s="1"/>
      <c r="XU258" s="1"/>
      <c r="XV258" s="1"/>
      <c r="XW258" s="1"/>
      <c r="XX258" s="1"/>
      <c r="XY258" s="1"/>
      <c r="XZ258" s="1"/>
      <c r="YA258" s="1"/>
      <c r="YB258" s="1"/>
      <c r="YC258" s="1"/>
      <c r="YD258" s="1"/>
      <c r="YE258" s="1"/>
      <c r="YF258" s="1"/>
      <c r="YG258" s="1"/>
      <c r="YH258" s="1"/>
      <c r="YI258" s="1"/>
      <c r="YJ258" s="1"/>
      <c r="YK258" s="1"/>
      <c r="YL258" s="1"/>
      <c r="YM258" s="1"/>
      <c r="YN258" s="1"/>
      <c r="YO258" s="1"/>
      <c r="YP258" s="1"/>
      <c r="YQ258" s="1"/>
      <c r="YR258" s="1"/>
      <c r="YS258" s="1"/>
      <c r="YT258" s="1"/>
      <c r="YU258" s="1"/>
      <c r="YV258" s="1"/>
      <c r="YW258" s="1"/>
      <c r="YX258" s="1"/>
      <c r="YY258" s="1"/>
      <c r="YZ258" s="1"/>
      <c r="ZA258" s="1"/>
      <c r="ZB258" s="1"/>
      <c r="ZC258" s="1"/>
      <c r="ZD258" s="1"/>
      <c r="ZE258" s="1"/>
      <c r="ZF258" s="1"/>
      <c r="ZG258" s="1"/>
      <c r="ZH258" s="1"/>
      <c r="ZI258" s="1"/>
      <c r="ZJ258" s="1"/>
      <c r="ZK258" s="1"/>
      <c r="ZL258" s="1"/>
      <c r="ZM258" s="1"/>
      <c r="ZN258" s="1"/>
      <c r="ZO258" s="1"/>
      <c r="ZP258" s="1"/>
      <c r="ZQ258" s="1"/>
      <c r="ZR258" s="1"/>
      <c r="ZS258" s="1"/>
      <c r="ZT258" s="1"/>
      <c r="ZU258" s="1"/>
      <c r="ZV258" s="1"/>
      <c r="ZW258" s="1"/>
      <c r="ZX258" s="1"/>
      <c r="ZY258" s="1"/>
      <c r="ZZ258" s="1"/>
      <c r="AAA258" s="1"/>
      <c r="AAB258" s="1"/>
      <c r="AAC258" s="1"/>
      <c r="AAD258" s="1"/>
      <c r="AAE258" s="1"/>
      <c r="AAF258" s="1"/>
      <c r="AAG258" s="1"/>
      <c r="AAH258" s="1"/>
      <c r="AAI258" s="1"/>
      <c r="AAJ258" s="1"/>
      <c r="AAK258" s="1"/>
      <c r="AAL258" s="1"/>
      <c r="AAM258" s="1"/>
      <c r="AAN258" s="1"/>
      <c r="AAO258" s="1"/>
      <c r="AAP258" s="1"/>
      <c r="AAQ258" s="1"/>
      <c r="AAR258" s="1"/>
      <c r="AAS258" s="1"/>
      <c r="AAT258" s="1"/>
      <c r="AAU258" s="1"/>
      <c r="AAV258" s="1"/>
      <c r="AAW258" s="1"/>
      <c r="AAX258" s="1"/>
      <c r="AAY258" s="1"/>
      <c r="AAZ258" s="1"/>
      <c r="ABA258" s="1"/>
      <c r="ABB258" s="1"/>
      <c r="ABC258" s="1"/>
      <c r="ABD258" s="1"/>
      <c r="ABE258" s="1"/>
      <c r="ABF258" s="1"/>
      <c r="ABG258" s="1"/>
      <c r="ABH258" s="1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  <c r="AFU258" s="1"/>
      <c r="AFV258" s="1"/>
      <c r="AFW258" s="1"/>
      <c r="AFX258" s="1"/>
      <c r="AFY258" s="1"/>
      <c r="AFZ258" s="1"/>
      <c r="AGA258" s="1"/>
      <c r="AGB258" s="92"/>
    </row>
    <row r="259" spans="1:860" s="2" customFormat="1" ht="30" customHeight="1" x14ac:dyDescent="0.25">
      <c r="A259" s="38">
        <v>251</v>
      </c>
      <c r="B259" s="22" t="s">
        <v>402</v>
      </c>
      <c r="C259" s="38" t="s">
        <v>278</v>
      </c>
      <c r="D259" s="22" t="s">
        <v>140</v>
      </c>
      <c r="E259" s="22" t="s">
        <v>44</v>
      </c>
      <c r="F259" s="38" t="s">
        <v>261</v>
      </c>
      <c r="G259" s="52" t="s">
        <v>262</v>
      </c>
      <c r="H259" s="52" t="s">
        <v>262</v>
      </c>
      <c r="I259" s="36">
        <v>45000</v>
      </c>
      <c r="J259" s="36">
        <v>2296.66</v>
      </c>
      <c r="K259" s="36">
        <v>25</v>
      </c>
      <c r="L259" s="35">
        <f t="shared" si="222"/>
        <v>1291.5</v>
      </c>
      <c r="M259" s="36">
        <f t="shared" si="269"/>
        <v>3194.9999999999995</v>
      </c>
      <c r="N259" s="36">
        <f t="shared" si="270"/>
        <v>495.00000000000006</v>
      </c>
      <c r="O259" s="35">
        <f t="shared" si="271"/>
        <v>1368</v>
      </c>
      <c r="P259" s="36">
        <f t="shared" si="272"/>
        <v>3190.5</v>
      </c>
      <c r="Q259" s="36">
        <f t="shared" si="273"/>
        <v>2659.5</v>
      </c>
      <c r="R259" s="36">
        <f t="shared" si="274"/>
        <v>4981.16</v>
      </c>
      <c r="S259" s="36">
        <f t="shared" si="275"/>
        <v>6880.5</v>
      </c>
      <c r="T259" s="36">
        <f>I259-R259</f>
        <v>40018.839999999997</v>
      </c>
      <c r="U259" s="40" t="s">
        <v>349</v>
      </c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  <c r="RD259" s="1"/>
      <c r="RE259" s="1"/>
      <c r="RF259" s="1"/>
      <c r="RG259" s="1"/>
      <c r="RH259" s="1"/>
      <c r="RI259" s="1"/>
      <c r="RJ259" s="1"/>
      <c r="RK259" s="1"/>
      <c r="RL259" s="1"/>
      <c r="RM259" s="1"/>
      <c r="RN259" s="1"/>
      <c r="RO259" s="1"/>
      <c r="RP259" s="1"/>
      <c r="RQ259" s="1"/>
      <c r="RR259" s="1"/>
      <c r="RS259" s="1"/>
      <c r="RT259" s="1"/>
      <c r="RU259" s="1"/>
      <c r="RV259" s="1"/>
      <c r="RW259" s="1"/>
      <c r="RX259" s="1"/>
      <c r="RY259" s="1"/>
      <c r="RZ259" s="1"/>
      <c r="SA259" s="1"/>
      <c r="SB259" s="1"/>
      <c r="SC259" s="1"/>
      <c r="SD259" s="1"/>
      <c r="SE259" s="1"/>
      <c r="SF259" s="1"/>
      <c r="SG259" s="1"/>
      <c r="SH259" s="1"/>
      <c r="SI259" s="1"/>
      <c r="SJ259" s="1"/>
      <c r="SK259" s="1"/>
      <c r="SL259" s="1"/>
      <c r="SM259" s="1"/>
      <c r="SN259" s="1"/>
      <c r="SO259" s="1"/>
      <c r="SP259" s="1"/>
      <c r="SQ259" s="1"/>
      <c r="SR259" s="1"/>
      <c r="SS259" s="1"/>
      <c r="ST259" s="1"/>
      <c r="SU259" s="1"/>
      <c r="SV259" s="1"/>
      <c r="SW259" s="1"/>
      <c r="SX259" s="1"/>
      <c r="SY259" s="1"/>
      <c r="SZ259" s="1"/>
      <c r="TA259" s="1"/>
      <c r="TB259" s="1"/>
      <c r="TC259" s="1"/>
      <c r="TD259" s="1"/>
      <c r="TE259" s="1"/>
      <c r="TF259" s="1"/>
      <c r="TG259" s="1"/>
      <c r="TH259" s="1"/>
      <c r="TI259" s="1"/>
      <c r="TJ259" s="1"/>
      <c r="TK259" s="1"/>
      <c r="TL259" s="1"/>
      <c r="TM259" s="1"/>
      <c r="TN259" s="1"/>
      <c r="TO259" s="1"/>
      <c r="TP259" s="1"/>
      <c r="TQ259" s="1"/>
      <c r="TR259" s="1"/>
      <c r="TS259" s="1"/>
      <c r="TT259" s="1"/>
      <c r="TU259" s="1"/>
      <c r="TV259" s="1"/>
      <c r="TW259" s="1"/>
      <c r="TX259" s="1"/>
      <c r="TY259" s="1"/>
      <c r="TZ259" s="1"/>
      <c r="UA259" s="1"/>
      <c r="UB259" s="1"/>
      <c r="UC259" s="1"/>
      <c r="UD259" s="1"/>
      <c r="UE259" s="1"/>
      <c r="UF259" s="1"/>
      <c r="UG259" s="1"/>
      <c r="UH259" s="1"/>
      <c r="UI259" s="1"/>
      <c r="UJ259" s="1"/>
      <c r="UK259" s="1"/>
      <c r="UL259" s="1"/>
      <c r="UM259" s="1"/>
      <c r="UN259" s="1"/>
      <c r="UO259" s="1"/>
      <c r="UP259" s="1"/>
      <c r="UQ259" s="1"/>
      <c r="UR259" s="1"/>
      <c r="US259" s="1"/>
      <c r="UT259" s="1"/>
      <c r="UU259" s="1"/>
      <c r="UV259" s="1"/>
      <c r="UW259" s="1"/>
      <c r="UX259" s="1"/>
      <c r="UY259" s="1"/>
      <c r="UZ259" s="1"/>
      <c r="VA259" s="1"/>
      <c r="VB259" s="1"/>
      <c r="VC259" s="1"/>
      <c r="VD259" s="1"/>
      <c r="VE259" s="1"/>
      <c r="VF259" s="1"/>
      <c r="VG259" s="1"/>
      <c r="VH259" s="1"/>
      <c r="VI259" s="1"/>
      <c r="VJ259" s="1"/>
      <c r="VK259" s="1"/>
      <c r="VL259" s="1"/>
      <c r="VM259" s="1"/>
      <c r="VN259" s="1"/>
      <c r="VO259" s="1"/>
      <c r="VP259" s="1"/>
      <c r="VQ259" s="1"/>
      <c r="VR259" s="1"/>
      <c r="VS259" s="1"/>
      <c r="VT259" s="1"/>
      <c r="VU259" s="1"/>
      <c r="VV259" s="1"/>
      <c r="VW259" s="1"/>
      <c r="VX259" s="1"/>
      <c r="VY259" s="1"/>
      <c r="VZ259" s="1"/>
      <c r="WA259" s="1"/>
      <c r="WB259" s="1"/>
      <c r="WC259" s="1"/>
      <c r="WD259" s="1"/>
      <c r="WE259" s="1"/>
      <c r="WF259" s="1"/>
      <c r="WG259" s="1"/>
      <c r="WH259" s="1"/>
      <c r="WI259" s="1"/>
      <c r="WJ259" s="1"/>
      <c r="WK259" s="1"/>
      <c r="WL259" s="1"/>
      <c r="WM259" s="1"/>
      <c r="WN259" s="1"/>
      <c r="WO259" s="1"/>
      <c r="WP259" s="1"/>
      <c r="WQ259" s="1"/>
      <c r="WR259" s="1"/>
      <c r="WS259" s="1"/>
      <c r="WT259" s="1"/>
      <c r="WU259" s="1"/>
      <c r="WV259" s="1"/>
      <c r="WW259" s="1"/>
      <c r="WX259" s="1"/>
      <c r="WY259" s="1"/>
      <c r="WZ259" s="1"/>
      <c r="XA259" s="1"/>
      <c r="XB259" s="1"/>
      <c r="XC259" s="1"/>
      <c r="XD259" s="1"/>
      <c r="XE259" s="1"/>
      <c r="XF259" s="1"/>
      <c r="XG259" s="1"/>
      <c r="XH259" s="1"/>
      <c r="XI259" s="1"/>
      <c r="XJ259" s="1"/>
      <c r="XK259" s="1"/>
      <c r="XL259" s="1"/>
      <c r="XM259" s="1"/>
      <c r="XN259" s="1"/>
      <c r="XO259" s="1"/>
      <c r="XP259" s="1"/>
      <c r="XQ259" s="1"/>
      <c r="XR259" s="1"/>
      <c r="XS259" s="1"/>
      <c r="XT259" s="1"/>
      <c r="XU259" s="1"/>
      <c r="XV259" s="1"/>
      <c r="XW259" s="1"/>
      <c r="XX259" s="1"/>
      <c r="XY259" s="1"/>
      <c r="XZ259" s="1"/>
      <c r="YA259" s="1"/>
      <c r="YB259" s="1"/>
      <c r="YC259" s="1"/>
      <c r="YD259" s="1"/>
      <c r="YE259" s="1"/>
      <c r="YF259" s="1"/>
      <c r="YG259" s="1"/>
      <c r="YH259" s="1"/>
      <c r="YI259" s="1"/>
      <c r="YJ259" s="1"/>
      <c r="YK259" s="1"/>
      <c r="YL259" s="1"/>
      <c r="YM259" s="1"/>
      <c r="YN259" s="1"/>
      <c r="YO259" s="1"/>
      <c r="YP259" s="1"/>
      <c r="YQ259" s="1"/>
      <c r="YR259" s="1"/>
      <c r="YS259" s="1"/>
      <c r="YT259" s="1"/>
      <c r="YU259" s="1"/>
      <c r="YV259" s="1"/>
      <c r="YW259" s="1"/>
      <c r="YX259" s="1"/>
      <c r="YY259" s="1"/>
      <c r="YZ259" s="1"/>
      <c r="ZA259" s="1"/>
      <c r="ZB259" s="1"/>
      <c r="ZC259" s="1"/>
      <c r="ZD259" s="1"/>
      <c r="ZE259" s="1"/>
      <c r="ZF259" s="1"/>
      <c r="ZG259" s="1"/>
      <c r="ZH259" s="1"/>
      <c r="ZI259" s="1"/>
      <c r="ZJ259" s="1"/>
      <c r="ZK259" s="1"/>
      <c r="ZL259" s="1"/>
      <c r="ZM259" s="1"/>
      <c r="ZN259" s="1"/>
      <c r="ZO259" s="1"/>
      <c r="ZP259" s="1"/>
      <c r="ZQ259" s="1"/>
      <c r="ZR259" s="1"/>
      <c r="ZS259" s="1"/>
      <c r="ZT259" s="1"/>
      <c r="ZU259" s="1"/>
      <c r="ZV259" s="1"/>
      <c r="ZW259" s="1"/>
      <c r="ZX259" s="1"/>
      <c r="ZY259" s="1"/>
      <c r="ZZ259" s="1"/>
      <c r="AAA259" s="1"/>
      <c r="AAB259" s="1"/>
      <c r="AAC259" s="1"/>
      <c r="AAD259" s="1"/>
      <c r="AAE259" s="1"/>
      <c r="AAF259" s="1"/>
      <c r="AAG259" s="1"/>
      <c r="AAH259" s="1"/>
      <c r="AAI259" s="1"/>
      <c r="AAJ259" s="1"/>
      <c r="AAK259" s="1"/>
      <c r="AAL259" s="1"/>
      <c r="AAM259" s="1"/>
      <c r="AAN259" s="1"/>
      <c r="AAO259" s="1"/>
      <c r="AAP259" s="1"/>
      <c r="AAQ259" s="1"/>
      <c r="AAR259" s="1"/>
      <c r="AAS259" s="1"/>
      <c r="AAT259" s="1"/>
      <c r="AAU259" s="1"/>
      <c r="AAV259" s="1"/>
      <c r="AAW259" s="1"/>
      <c r="AAX259" s="1"/>
      <c r="AAY259" s="1"/>
      <c r="AAZ259" s="1"/>
      <c r="ABA259" s="1"/>
      <c r="ABB259" s="1"/>
      <c r="ABC259" s="1"/>
      <c r="ABD259" s="1"/>
      <c r="ABE259" s="1"/>
      <c r="ABF259" s="1"/>
      <c r="ABG259" s="1"/>
      <c r="ABH259" s="1"/>
      <c r="ABI259" s="1"/>
      <c r="ABJ259" s="1"/>
      <c r="ABK259" s="1"/>
      <c r="ABL259" s="1"/>
      <c r="ABM259" s="1"/>
      <c r="ABN259" s="1"/>
      <c r="ABO259" s="1"/>
      <c r="ABP259" s="1"/>
      <c r="ABQ259" s="1"/>
      <c r="ABR259" s="1"/>
      <c r="ABS259" s="1"/>
      <c r="ABT259" s="1"/>
      <c r="ABU259" s="1"/>
      <c r="ABV259" s="1"/>
      <c r="ABW259" s="1"/>
      <c r="ABX259" s="1"/>
      <c r="ABY259" s="1"/>
      <c r="ABZ259" s="1"/>
      <c r="ACA259" s="1"/>
      <c r="ACB259" s="1"/>
      <c r="ACC259" s="1"/>
      <c r="ACD259" s="1"/>
      <c r="ACE259" s="1"/>
      <c r="ACF259" s="1"/>
      <c r="ACG259" s="1"/>
      <c r="ACH259" s="1"/>
      <c r="ACI259" s="1"/>
      <c r="ACJ259" s="1"/>
      <c r="ACK259" s="1"/>
      <c r="ACL259" s="1"/>
      <c r="ACM259" s="1"/>
      <c r="ACN259" s="1"/>
      <c r="ACO259" s="1"/>
      <c r="ACP259" s="1"/>
      <c r="ACQ259" s="1"/>
      <c r="ACR259" s="1"/>
      <c r="ACS259" s="1"/>
      <c r="ACT259" s="1"/>
      <c r="ACU259" s="1"/>
      <c r="ACV259" s="1"/>
      <c r="ACW259" s="1"/>
      <c r="ACX259" s="1"/>
      <c r="ACY259" s="1"/>
      <c r="ACZ259" s="1"/>
      <c r="ADA259" s="1"/>
      <c r="ADB259" s="1"/>
      <c r="ADC259" s="1"/>
      <c r="ADD259" s="1"/>
      <c r="ADE259" s="1"/>
      <c r="ADF259" s="1"/>
      <c r="ADG259" s="1"/>
      <c r="ADH259" s="1"/>
      <c r="ADI259" s="1"/>
      <c r="ADJ259" s="1"/>
      <c r="ADK259" s="1"/>
      <c r="ADL259" s="1"/>
      <c r="ADM259" s="1"/>
      <c r="ADN259" s="1"/>
      <c r="ADO259" s="1"/>
      <c r="ADP259" s="1"/>
      <c r="ADQ259" s="1"/>
      <c r="ADR259" s="1"/>
      <c r="ADS259" s="1"/>
      <c r="ADT259" s="1"/>
      <c r="ADU259" s="1"/>
      <c r="ADV259" s="1"/>
      <c r="ADW259" s="1"/>
      <c r="ADX259" s="1"/>
      <c r="ADY259" s="1"/>
      <c r="ADZ259" s="1"/>
      <c r="AEA259" s="1"/>
      <c r="AEB259" s="1"/>
      <c r="AEC259" s="1"/>
      <c r="AED259" s="1"/>
      <c r="AEE259" s="1"/>
      <c r="AEF259" s="1"/>
      <c r="AEG259" s="1"/>
      <c r="AEH259" s="1"/>
      <c r="AEI259" s="1"/>
      <c r="AEJ259" s="1"/>
      <c r="AEK259" s="1"/>
      <c r="AEL259" s="1"/>
      <c r="AEM259" s="1"/>
      <c r="AEN259" s="1"/>
      <c r="AEO259" s="1"/>
      <c r="AEP259" s="1"/>
      <c r="AEQ259" s="1"/>
      <c r="AER259" s="1"/>
      <c r="AES259" s="1"/>
      <c r="AET259" s="1"/>
      <c r="AEU259" s="1"/>
      <c r="AEV259" s="1"/>
      <c r="AEW259" s="1"/>
      <c r="AEX259" s="1"/>
      <c r="AEY259" s="1"/>
      <c r="AEZ259" s="1"/>
      <c r="AFA259" s="1"/>
      <c r="AFB259" s="1"/>
      <c r="AFC259" s="1"/>
      <c r="AFD259" s="1"/>
      <c r="AFE259" s="1"/>
      <c r="AFF259" s="1"/>
      <c r="AFG259" s="1"/>
      <c r="AFH259" s="1"/>
      <c r="AFI259" s="1"/>
      <c r="AFJ259" s="1"/>
      <c r="AFK259" s="1"/>
      <c r="AFL259" s="1"/>
      <c r="AFM259" s="1"/>
      <c r="AFN259" s="1"/>
      <c r="AFO259" s="1"/>
      <c r="AFP259" s="1"/>
      <c r="AFQ259" s="1"/>
      <c r="AFR259" s="1"/>
      <c r="AFS259" s="1"/>
      <c r="AFT259" s="1"/>
      <c r="AFU259" s="1"/>
      <c r="AFV259" s="1"/>
      <c r="AFW259" s="1"/>
      <c r="AFX259" s="1"/>
      <c r="AFY259" s="1"/>
      <c r="AFZ259" s="1"/>
      <c r="AGA259" s="1"/>
      <c r="AGB259" s="92"/>
    </row>
    <row r="260" spans="1:860" s="2" customFormat="1" ht="30" customHeight="1" x14ac:dyDescent="0.25">
      <c r="A260" s="38">
        <v>252</v>
      </c>
      <c r="B260" s="22" t="s">
        <v>401</v>
      </c>
      <c r="C260" s="38" t="s">
        <v>278</v>
      </c>
      <c r="D260" s="22" t="s">
        <v>140</v>
      </c>
      <c r="E260" s="22" t="s">
        <v>44</v>
      </c>
      <c r="F260" s="38" t="s">
        <v>261</v>
      </c>
      <c r="G260" s="52" t="s">
        <v>262</v>
      </c>
      <c r="H260" s="52" t="s">
        <v>262</v>
      </c>
      <c r="I260" s="36">
        <v>45000</v>
      </c>
      <c r="J260" s="36">
        <v>2296.66</v>
      </c>
      <c r="K260" s="36">
        <v>25</v>
      </c>
      <c r="L260" s="35">
        <f t="shared" si="222"/>
        <v>1291.5</v>
      </c>
      <c r="M260" s="36">
        <f t="shared" si="269"/>
        <v>3194.9999999999995</v>
      </c>
      <c r="N260" s="36">
        <f t="shared" si="270"/>
        <v>495.00000000000006</v>
      </c>
      <c r="O260" s="35">
        <f t="shared" si="271"/>
        <v>1368</v>
      </c>
      <c r="P260" s="36">
        <f t="shared" si="272"/>
        <v>3190.5</v>
      </c>
      <c r="Q260" s="36">
        <f t="shared" si="273"/>
        <v>2659.5</v>
      </c>
      <c r="R260" s="36">
        <f t="shared" si="274"/>
        <v>4981.16</v>
      </c>
      <c r="S260" s="36">
        <f t="shared" si="275"/>
        <v>6880.5</v>
      </c>
      <c r="T260" s="36">
        <f t="shared" si="291"/>
        <v>40018.839999999997</v>
      </c>
      <c r="U260" s="40" t="s">
        <v>349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  <c r="RD260" s="1"/>
      <c r="RE260" s="1"/>
      <c r="RF260" s="1"/>
      <c r="RG260" s="1"/>
      <c r="RH260" s="1"/>
      <c r="RI260" s="1"/>
      <c r="RJ260" s="1"/>
      <c r="RK260" s="1"/>
      <c r="RL260" s="1"/>
      <c r="RM260" s="1"/>
      <c r="RN260" s="1"/>
      <c r="RO260" s="1"/>
      <c r="RP260" s="1"/>
      <c r="RQ260" s="1"/>
      <c r="RR260" s="1"/>
      <c r="RS260" s="1"/>
      <c r="RT260" s="1"/>
      <c r="RU260" s="1"/>
      <c r="RV260" s="1"/>
      <c r="RW260" s="1"/>
      <c r="RX260" s="1"/>
      <c r="RY260" s="1"/>
      <c r="RZ260" s="1"/>
      <c r="SA260" s="1"/>
      <c r="SB260" s="1"/>
      <c r="SC260" s="1"/>
      <c r="SD260" s="1"/>
      <c r="SE260" s="1"/>
      <c r="SF260" s="1"/>
      <c r="SG260" s="1"/>
      <c r="SH260" s="1"/>
      <c r="SI260" s="1"/>
      <c r="SJ260" s="1"/>
      <c r="SK260" s="1"/>
      <c r="SL260" s="1"/>
      <c r="SM260" s="1"/>
      <c r="SN260" s="1"/>
      <c r="SO260" s="1"/>
      <c r="SP260" s="1"/>
      <c r="SQ260" s="1"/>
      <c r="SR260" s="1"/>
      <c r="SS260" s="1"/>
      <c r="ST260" s="1"/>
      <c r="SU260" s="1"/>
      <c r="SV260" s="1"/>
      <c r="SW260" s="1"/>
      <c r="SX260" s="1"/>
      <c r="SY260" s="1"/>
      <c r="SZ260" s="1"/>
      <c r="TA260" s="1"/>
      <c r="TB260" s="1"/>
      <c r="TC260" s="1"/>
      <c r="TD260" s="1"/>
      <c r="TE260" s="1"/>
      <c r="TF260" s="1"/>
      <c r="TG260" s="1"/>
      <c r="TH260" s="1"/>
      <c r="TI260" s="1"/>
      <c r="TJ260" s="1"/>
      <c r="TK260" s="1"/>
      <c r="TL260" s="1"/>
      <c r="TM260" s="1"/>
      <c r="TN260" s="1"/>
      <c r="TO260" s="1"/>
      <c r="TP260" s="1"/>
      <c r="TQ260" s="1"/>
      <c r="TR260" s="1"/>
      <c r="TS260" s="1"/>
      <c r="TT260" s="1"/>
      <c r="TU260" s="1"/>
      <c r="TV260" s="1"/>
      <c r="TW260" s="1"/>
      <c r="TX260" s="1"/>
      <c r="TY260" s="1"/>
      <c r="TZ260" s="1"/>
      <c r="UA260" s="1"/>
      <c r="UB260" s="1"/>
      <c r="UC260" s="1"/>
      <c r="UD260" s="1"/>
      <c r="UE260" s="1"/>
      <c r="UF260" s="1"/>
      <c r="UG260" s="1"/>
      <c r="UH260" s="1"/>
      <c r="UI260" s="1"/>
      <c r="UJ260" s="1"/>
      <c r="UK260" s="1"/>
      <c r="UL260" s="1"/>
      <c r="UM260" s="1"/>
      <c r="UN260" s="1"/>
      <c r="UO260" s="1"/>
      <c r="UP260" s="1"/>
      <c r="UQ260" s="1"/>
      <c r="UR260" s="1"/>
      <c r="US260" s="1"/>
      <c r="UT260" s="1"/>
      <c r="UU260" s="1"/>
      <c r="UV260" s="1"/>
      <c r="UW260" s="1"/>
      <c r="UX260" s="1"/>
      <c r="UY260" s="1"/>
      <c r="UZ260" s="1"/>
      <c r="VA260" s="1"/>
      <c r="VB260" s="1"/>
      <c r="VC260" s="1"/>
      <c r="VD260" s="1"/>
      <c r="VE260" s="1"/>
      <c r="VF260" s="1"/>
      <c r="VG260" s="1"/>
      <c r="VH260" s="1"/>
      <c r="VI260" s="1"/>
      <c r="VJ260" s="1"/>
      <c r="VK260" s="1"/>
      <c r="VL260" s="1"/>
      <c r="VM260" s="1"/>
      <c r="VN260" s="1"/>
      <c r="VO260" s="1"/>
      <c r="VP260" s="1"/>
      <c r="VQ260" s="1"/>
      <c r="VR260" s="1"/>
      <c r="VS260" s="1"/>
      <c r="VT260" s="1"/>
      <c r="VU260" s="1"/>
      <c r="VV260" s="1"/>
      <c r="VW260" s="1"/>
      <c r="VX260" s="1"/>
      <c r="VY260" s="1"/>
      <c r="VZ260" s="1"/>
      <c r="WA260" s="1"/>
      <c r="WB260" s="1"/>
      <c r="WC260" s="1"/>
      <c r="WD260" s="1"/>
      <c r="WE260" s="1"/>
      <c r="WF260" s="1"/>
      <c r="WG260" s="1"/>
      <c r="WH260" s="1"/>
      <c r="WI260" s="1"/>
      <c r="WJ260" s="1"/>
      <c r="WK260" s="1"/>
      <c r="WL260" s="1"/>
      <c r="WM260" s="1"/>
      <c r="WN260" s="1"/>
      <c r="WO260" s="1"/>
      <c r="WP260" s="1"/>
      <c r="WQ260" s="1"/>
      <c r="WR260" s="1"/>
      <c r="WS260" s="1"/>
      <c r="WT260" s="1"/>
      <c r="WU260" s="1"/>
      <c r="WV260" s="1"/>
      <c r="WW260" s="1"/>
      <c r="WX260" s="1"/>
      <c r="WY260" s="1"/>
      <c r="WZ260" s="1"/>
      <c r="XA260" s="1"/>
      <c r="XB260" s="1"/>
      <c r="XC260" s="1"/>
      <c r="XD260" s="1"/>
      <c r="XE260" s="1"/>
      <c r="XF260" s="1"/>
      <c r="XG260" s="1"/>
      <c r="XH260" s="1"/>
      <c r="XI260" s="1"/>
      <c r="XJ260" s="1"/>
      <c r="XK260" s="1"/>
      <c r="XL260" s="1"/>
      <c r="XM260" s="1"/>
      <c r="XN260" s="1"/>
      <c r="XO260" s="1"/>
      <c r="XP260" s="1"/>
      <c r="XQ260" s="1"/>
      <c r="XR260" s="1"/>
      <c r="XS260" s="1"/>
      <c r="XT260" s="1"/>
      <c r="XU260" s="1"/>
      <c r="XV260" s="1"/>
      <c r="XW260" s="1"/>
      <c r="XX260" s="1"/>
      <c r="XY260" s="1"/>
      <c r="XZ260" s="1"/>
      <c r="YA260" s="1"/>
      <c r="YB260" s="1"/>
      <c r="YC260" s="1"/>
      <c r="YD260" s="1"/>
      <c r="YE260" s="1"/>
      <c r="YF260" s="1"/>
      <c r="YG260" s="1"/>
      <c r="YH260" s="1"/>
      <c r="YI260" s="1"/>
      <c r="YJ260" s="1"/>
      <c r="YK260" s="1"/>
      <c r="YL260" s="1"/>
      <c r="YM260" s="1"/>
      <c r="YN260" s="1"/>
      <c r="YO260" s="1"/>
      <c r="YP260" s="1"/>
      <c r="YQ260" s="1"/>
      <c r="YR260" s="1"/>
      <c r="YS260" s="1"/>
      <c r="YT260" s="1"/>
      <c r="YU260" s="1"/>
      <c r="YV260" s="1"/>
      <c r="YW260" s="1"/>
      <c r="YX260" s="1"/>
      <c r="YY260" s="1"/>
      <c r="YZ260" s="1"/>
      <c r="ZA260" s="1"/>
      <c r="ZB260" s="1"/>
      <c r="ZC260" s="1"/>
      <c r="ZD260" s="1"/>
      <c r="ZE260" s="1"/>
      <c r="ZF260" s="1"/>
      <c r="ZG260" s="1"/>
      <c r="ZH260" s="1"/>
      <c r="ZI260" s="1"/>
      <c r="ZJ260" s="1"/>
      <c r="ZK260" s="1"/>
      <c r="ZL260" s="1"/>
      <c r="ZM260" s="1"/>
      <c r="ZN260" s="1"/>
      <c r="ZO260" s="1"/>
      <c r="ZP260" s="1"/>
      <c r="ZQ260" s="1"/>
      <c r="ZR260" s="1"/>
      <c r="ZS260" s="1"/>
      <c r="ZT260" s="1"/>
      <c r="ZU260" s="1"/>
      <c r="ZV260" s="1"/>
      <c r="ZW260" s="1"/>
      <c r="ZX260" s="1"/>
      <c r="ZY260" s="1"/>
      <c r="ZZ260" s="1"/>
      <c r="AAA260" s="1"/>
      <c r="AAB260" s="1"/>
      <c r="AAC260" s="1"/>
      <c r="AAD260" s="1"/>
      <c r="AAE260" s="1"/>
      <c r="AAF260" s="1"/>
      <c r="AAG260" s="1"/>
      <c r="AAH260" s="1"/>
      <c r="AAI260" s="1"/>
      <c r="AAJ260" s="1"/>
      <c r="AAK260" s="1"/>
      <c r="AAL260" s="1"/>
      <c r="AAM260" s="1"/>
      <c r="AAN260" s="1"/>
      <c r="AAO260" s="1"/>
      <c r="AAP260" s="1"/>
      <c r="AAQ260" s="1"/>
      <c r="AAR260" s="1"/>
      <c r="AAS260" s="1"/>
      <c r="AAT260" s="1"/>
      <c r="AAU260" s="1"/>
      <c r="AAV260" s="1"/>
      <c r="AAW260" s="1"/>
      <c r="AAX260" s="1"/>
      <c r="AAY260" s="1"/>
      <c r="AAZ260" s="1"/>
      <c r="ABA260" s="1"/>
      <c r="ABB260" s="1"/>
      <c r="ABC260" s="1"/>
      <c r="ABD260" s="1"/>
      <c r="ABE260" s="1"/>
      <c r="ABF260" s="1"/>
      <c r="ABG260" s="1"/>
      <c r="ABH260" s="1"/>
      <c r="ABI260" s="1"/>
      <c r="ABJ260" s="1"/>
      <c r="ABK260" s="1"/>
      <c r="ABL260" s="1"/>
      <c r="ABM260" s="1"/>
      <c r="ABN260" s="1"/>
      <c r="ABO260" s="1"/>
      <c r="ABP260" s="1"/>
      <c r="ABQ260" s="1"/>
      <c r="ABR260" s="1"/>
      <c r="ABS260" s="1"/>
      <c r="ABT260" s="1"/>
      <c r="ABU260" s="1"/>
      <c r="ABV260" s="1"/>
      <c r="ABW260" s="1"/>
      <c r="ABX260" s="1"/>
      <c r="ABY260" s="1"/>
      <c r="ABZ260" s="1"/>
      <c r="ACA260" s="1"/>
      <c r="ACB260" s="1"/>
      <c r="ACC260" s="1"/>
      <c r="ACD260" s="1"/>
      <c r="ACE260" s="1"/>
      <c r="ACF260" s="1"/>
      <c r="ACG260" s="1"/>
      <c r="ACH260" s="1"/>
      <c r="ACI260" s="1"/>
      <c r="ACJ260" s="1"/>
      <c r="ACK260" s="1"/>
      <c r="ACL260" s="1"/>
      <c r="ACM260" s="1"/>
      <c r="ACN260" s="1"/>
      <c r="ACO260" s="1"/>
      <c r="ACP260" s="1"/>
      <c r="ACQ260" s="1"/>
      <c r="ACR260" s="1"/>
      <c r="ACS260" s="1"/>
      <c r="ACT260" s="1"/>
      <c r="ACU260" s="1"/>
      <c r="ACV260" s="1"/>
      <c r="ACW260" s="1"/>
      <c r="ACX260" s="1"/>
      <c r="ACY260" s="1"/>
      <c r="ACZ260" s="1"/>
      <c r="ADA260" s="1"/>
      <c r="ADB260" s="1"/>
      <c r="ADC260" s="1"/>
      <c r="ADD260" s="1"/>
      <c r="ADE260" s="1"/>
      <c r="ADF260" s="1"/>
      <c r="ADG260" s="1"/>
      <c r="ADH260" s="1"/>
      <c r="ADI260" s="1"/>
      <c r="ADJ260" s="1"/>
      <c r="ADK260" s="1"/>
      <c r="ADL260" s="1"/>
      <c r="ADM260" s="1"/>
      <c r="ADN260" s="1"/>
      <c r="ADO260" s="1"/>
      <c r="ADP260" s="1"/>
      <c r="ADQ260" s="1"/>
      <c r="ADR260" s="1"/>
      <c r="ADS260" s="1"/>
      <c r="ADT260" s="1"/>
      <c r="ADU260" s="1"/>
      <c r="ADV260" s="1"/>
      <c r="ADW260" s="1"/>
      <c r="ADX260" s="1"/>
      <c r="ADY260" s="1"/>
      <c r="ADZ260" s="1"/>
      <c r="AEA260" s="1"/>
      <c r="AEB260" s="1"/>
      <c r="AEC260" s="1"/>
      <c r="AED260" s="1"/>
      <c r="AEE260" s="1"/>
      <c r="AEF260" s="1"/>
      <c r="AEG260" s="1"/>
      <c r="AEH260" s="1"/>
      <c r="AEI260" s="1"/>
      <c r="AEJ260" s="1"/>
      <c r="AEK260" s="1"/>
      <c r="AEL260" s="1"/>
      <c r="AEM260" s="1"/>
      <c r="AEN260" s="1"/>
      <c r="AEO260" s="1"/>
      <c r="AEP260" s="1"/>
      <c r="AEQ260" s="1"/>
      <c r="AER260" s="1"/>
      <c r="AES260" s="1"/>
      <c r="AET260" s="1"/>
      <c r="AEU260" s="1"/>
      <c r="AEV260" s="1"/>
      <c r="AEW260" s="1"/>
      <c r="AEX260" s="1"/>
      <c r="AEY260" s="1"/>
      <c r="AEZ260" s="1"/>
      <c r="AFA260" s="1"/>
      <c r="AFB260" s="1"/>
      <c r="AFC260" s="1"/>
      <c r="AFD260" s="1"/>
      <c r="AFE260" s="1"/>
      <c r="AFF260" s="1"/>
      <c r="AFG260" s="1"/>
      <c r="AFH260" s="1"/>
      <c r="AFI260" s="1"/>
      <c r="AFJ260" s="1"/>
      <c r="AFK260" s="1"/>
      <c r="AFL260" s="1"/>
      <c r="AFM260" s="1"/>
      <c r="AFN260" s="1"/>
      <c r="AFO260" s="1"/>
      <c r="AFP260" s="1"/>
      <c r="AFQ260" s="1"/>
      <c r="AFR260" s="1"/>
      <c r="AFS260" s="1"/>
      <c r="AFT260" s="1"/>
      <c r="AFU260" s="1"/>
      <c r="AFV260" s="1"/>
      <c r="AFW260" s="1"/>
      <c r="AFX260" s="1"/>
      <c r="AFY260" s="1"/>
      <c r="AFZ260" s="1"/>
      <c r="AGA260" s="1"/>
      <c r="AGB260" s="92"/>
    </row>
    <row r="261" spans="1:860" s="2" customFormat="1" ht="30" customHeight="1" x14ac:dyDescent="0.25">
      <c r="A261" s="38">
        <v>253</v>
      </c>
      <c r="B261" s="22" t="s">
        <v>374</v>
      </c>
      <c r="C261" s="38" t="s">
        <v>279</v>
      </c>
      <c r="D261" s="22" t="s">
        <v>140</v>
      </c>
      <c r="E261" s="22" t="s">
        <v>210</v>
      </c>
      <c r="F261" s="38" t="s">
        <v>261</v>
      </c>
      <c r="G261" s="52" t="s">
        <v>262</v>
      </c>
      <c r="H261" s="52" t="s">
        <v>262</v>
      </c>
      <c r="I261" s="36">
        <v>45000</v>
      </c>
      <c r="J261" s="36">
        <v>1148.33</v>
      </c>
      <c r="K261" s="36">
        <v>25</v>
      </c>
      <c r="L261" s="35">
        <f>I261*2.87%</f>
        <v>1291.5</v>
      </c>
      <c r="M261" s="36">
        <f>I261*7.1%</f>
        <v>3194.9999999999995</v>
      </c>
      <c r="N261" s="36">
        <f>I261*1.1%</f>
        <v>495.00000000000006</v>
      </c>
      <c r="O261" s="35">
        <f>I261*3.04%</f>
        <v>1368</v>
      </c>
      <c r="P261" s="36">
        <f>I261*7.09%</f>
        <v>3190.5</v>
      </c>
      <c r="Q261" s="36">
        <f>+L261+O261</f>
        <v>2659.5</v>
      </c>
      <c r="R261" s="36">
        <f>SUM(J261+K261+L261+O261)</f>
        <v>3832.83</v>
      </c>
      <c r="S261" s="36">
        <f>SUM(M261+N261+P261)</f>
        <v>6880.5</v>
      </c>
      <c r="T261" s="36">
        <f>I261-R261</f>
        <v>41167.17</v>
      </c>
      <c r="U261" s="40" t="s">
        <v>349</v>
      </c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  <c r="VX261" s="1"/>
      <c r="VY261" s="1"/>
      <c r="VZ261" s="1"/>
      <c r="WA261" s="1"/>
      <c r="WB261" s="1"/>
      <c r="WC261" s="1"/>
      <c r="WD261" s="1"/>
      <c r="WE261" s="1"/>
      <c r="WF261" s="1"/>
      <c r="WG261" s="1"/>
      <c r="WH261" s="1"/>
      <c r="WI261" s="1"/>
      <c r="WJ261" s="1"/>
      <c r="WK261" s="1"/>
      <c r="WL261" s="1"/>
      <c r="WM261" s="1"/>
      <c r="WN261" s="1"/>
      <c r="WO261" s="1"/>
      <c r="WP261" s="1"/>
      <c r="WQ261" s="1"/>
      <c r="WR261" s="1"/>
      <c r="WS261" s="1"/>
      <c r="WT261" s="1"/>
      <c r="WU261" s="1"/>
      <c r="WV261" s="1"/>
      <c r="WW261" s="1"/>
      <c r="WX261" s="1"/>
      <c r="WY261" s="1"/>
      <c r="WZ261" s="1"/>
      <c r="XA261" s="1"/>
      <c r="XB261" s="1"/>
      <c r="XC261" s="1"/>
      <c r="XD261" s="1"/>
      <c r="XE261" s="1"/>
      <c r="XF261" s="1"/>
      <c r="XG261" s="1"/>
      <c r="XH261" s="1"/>
      <c r="XI261" s="1"/>
      <c r="XJ261" s="1"/>
      <c r="XK261" s="1"/>
      <c r="XL261" s="1"/>
      <c r="XM261" s="1"/>
      <c r="XN261" s="1"/>
      <c r="XO261" s="1"/>
      <c r="XP261" s="1"/>
      <c r="XQ261" s="1"/>
      <c r="XR261" s="1"/>
      <c r="XS261" s="1"/>
      <c r="XT261" s="1"/>
      <c r="XU261" s="1"/>
      <c r="XV261" s="1"/>
      <c r="XW261" s="1"/>
      <c r="XX261" s="1"/>
      <c r="XY261" s="1"/>
      <c r="XZ261" s="1"/>
      <c r="YA261" s="1"/>
      <c r="YB261" s="1"/>
      <c r="YC261" s="1"/>
      <c r="YD261" s="1"/>
      <c r="YE261" s="1"/>
      <c r="YF261" s="1"/>
      <c r="YG261" s="1"/>
      <c r="YH261" s="1"/>
      <c r="YI261" s="1"/>
      <c r="YJ261" s="1"/>
      <c r="YK261" s="1"/>
      <c r="YL261" s="1"/>
      <c r="YM261" s="1"/>
      <c r="YN261" s="1"/>
      <c r="YO261" s="1"/>
      <c r="YP261" s="1"/>
      <c r="YQ261" s="1"/>
      <c r="YR261" s="1"/>
      <c r="YS261" s="1"/>
      <c r="YT261" s="1"/>
      <c r="YU261" s="1"/>
      <c r="YV261" s="1"/>
      <c r="YW261" s="1"/>
      <c r="YX261" s="1"/>
      <c r="YY261" s="1"/>
      <c r="YZ261" s="1"/>
      <c r="ZA261" s="1"/>
      <c r="ZB261" s="1"/>
      <c r="ZC261" s="1"/>
      <c r="ZD261" s="1"/>
      <c r="ZE261" s="1"/>
      <c r="ZF261" s="1"/>
      <c r="ZG261" s="1"/>
      <c r="ZH261" s="1"/>
      <c r="ZI261" s="1"/>
      <c r="ZJ261" s="1"/>
      <c r="ZK261" s="1"/>
      <c r="ZL261" s="1"/>
      <c r="ZM261" s="1"/>
      <c r="ZN261" s="1"/>
      <c r="ZO261" s="1"/>
      <c r="ZP261" s="1"/>
      <c r="ZQ261" s="1"/>
      <c r="ZR261" s="1"/>
      <c r="ZS261" s="1"/>
      <c r="ZT261" s="1"/>
      <c r="ZU261" s="1"/>
      <c r="ZV261" s="1"/>
      <c r="ZW261" s="1"/>
      <c r="ZX261" s="1"/>
      <c r="ZY261" s="1"/>
      <c r="ZZ261" s="1"/>
      <c r="AAA261" s="1"/>
      <c r="AAB261" s="1"/>
      <c r="AAC261" s="1"/>
      <c r="AAD261" s="1"/>
      <c r="AAE261" s="1"/>
      <c r="AAF261" s="1"/>
      <c r="AAG261" s="1"/>
      <c r="AAH261" s="1"/>
      <c r="AAI261" s="1"/>
      <c r="AAJ261" s="1"/>
      <c r="AAK261" s="1"/>
      <c r="AAL261" s="1"/>
      <c r="AAM261" s="1"/>
      <c r="AAN261" s="1"/>
      <c r="AAO261" s="1"/>
      <c r="AAP261" s="1"/>
      <c r="AAQ261" s="1"/>
      <c r="AAR261" s="1"/>
      <c r="AAS261" s="1"/>
      <c r="AAT261" s="1"/>
      <c r="AAU261" s="1"/>
      <c r="AAV261" s="1"/>
      <c r="AAW261" s="1"/>
      <c r="AAX261" s="1"/>
      <c r="AAY261" s="1"/>
      <c r="AAZ261" s="1"/>
      <c r="ABA261" s="1"/>
      <c r="ABB261" s="1"/>
      <c r="ABC261" s="1"/>
      <c r="ABD261" s="1"/>
      <c r="ABE261" s="1"/>
      <c r="ABF261" s="1"/>
      <c r="ABG261" s="1"/>
      <c r="ABH261" s="1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  <c r="AFU261" s="1"/>
      <c r="AFV261" s="1"/>
      <c r="AFW261" s="1"/>
      <c r="AFX261" s="1"/>
      <c r="AFY261" s="1"/>
      <c r="AFZ261" s="1"/>
      <c r="AGA261" s="1"/>
      <c r="AGB261" s="92"/>
    </row>
    <row r="262" spans="1:860" s="2" customFormat="1" ht="30" customHeight="1" x14ac:dyDescent="0.25">
      <c r="A262" s="38">
        <v>254</v>
      </c>
      <c r="B262" s="22" t="s">
        <v>171</v>
      </c>
      <c r="C262" s="38" t="s">
        <v>279</v>
      </c>
      <c r="D262" s="22" t="s">
        <v>291</v>
      </c>
      <c r="E262" s="22" t="s">
        <v>44</v>
      </c>
      <c r="F262" s="38" t="s">
        <v>261</v>
      </c>
      <c r="G262" s="52" t="s">
        <v>262</v>
      </c>
      <c r="H262" s="52" t="s">
        <v>262</v>
      </c>
      <c r="I262" s="36">
        <v>41000</v>
      </c>
      <c r="J262" s="36">
        <v>583.79</v>
      </c>
      <c r="K262" s="36">
        <v>25</v>
      </c>
      <c r="L262" s="35">
        <f t="shared" si="222"/>
        <v>1176.7</v>
      </c>
      <c r="M262" s="36">
        <f>I262*7.1%</f>
        <v>2910.9999999999995</v>
      </c>
      <c r="N262" s="36">
        <f>I262*1.1%</f>
        <v>451.00000000000006</v>
      </c>
      <c r="O262" s="35">
        <f>I262*3.04%</f>
        <v>1246.4000000000001</v>
      </c>
      <c r="P262" s="36">
        <f>I262*7.09%</f>
        <v>2906.9</v>
      </c>
      <c r="Q262" s="36">
        <f>+L262+O262</f>
        <v>2423.1000000000004</v>
      </c>
      <c r="R262" s="36">
        <f>SUM(J262+K262+L262+O262)</f>
        <v>3031.8900000000003</v>
      </c>
      <c r="S262" s="36">
        <f>SUM(M262+N262+P262)</f>
        <v>6268.9</v>
      </c>
      <c r="T262" s="36">
        <f>I262-R262</f>
        <v>37968.11</v>
      </c>
      <c r="U262" s="40" t="s">
        <v>349</v>
      </c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92"/>
    </row>
    <row r="263" spans="1:860" s="21" customFormat="1" ht="39.75" customHeight="1" x14ac:dyDescent="0.25">
      <c r="A263" s="98" t="s">
        <v>10</v>
      </c>
      <c r="B263" s="99"/>
      <c r="C263" s="99"/>
      <c r="D263" s="17"/>
      <c r="E263" s="17"/>
      <c r="F263" s="18"/>
      <c r="G263" s="18"/>
      <c r="H263" s="18"/>
      <c r="I263" s="19">
        <f t="shared" ref="I263:T263" si="292">SUM(I9:I262)</f>
        <v>14043000</v>
      </c>
      <c r="J263" s="19">
        <f>SUM(J9:J262)</f>
        <v>953046.95000000077</v>
      </c>
      <c r="K263" s="19">
        <v>6350</v>
      </c>
      <c r="L263" s="19">
        <f t="shared" si="292"/>
        <v>403034.10000000091</v>
      </c>
      <c r="M263" s="19">
        <f t="shared" si="292"/>
        <v>997052.99999999988</v>
      </c>
      <c r="N263" s="19">
        <f t="shared" si="292"/>
        <v>152812</v>
      </c>
      <c r="O263" s="19">
        <f t="shared" si="292"/>
        <v>426907.19999999984</v>
      </c>
      <c r="P263" s="19">
        <f t="shared" si="292"/>
        <v>995648.70000000217</v>
      </c>
      <c r="Q263" s="19">
        <f t="shared" si="292"/>
        <v>829941.29999999818</v>
      </c>
      <c r="R263" s="19">
        <f t="shared" si="292"/>
        <v>1789338.2500000044</v>
      </c>
      <c r="S263" s="19">
        <f t="shared" si="292"/>
        <v>2145513.7000000002</v>
      </c>
      <c r="T263" s="19">
        <f t="shared" si="292"/>
        <v>12253661.750000015</v>
      </c>
      <c r="U263" s="20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  <c r="VX263" s="1"/>
      <c r="VY263" s="1"/>
      <c r="VZ263" s="1"/>
      <c r="WA263" s="1"/>
      <c r="WB263" s="1"/>
      <c r="WC263" s="1"/>
      <c r="WD263" s="1"/>
      <c r="WE263" s="1"/>
      <c r="WF263" s="1"/>
      <c r="WG263" s="1"/>
      <c r="WH263" s="1"/>
      <c r="WI263" s="1"/>
      <c r="WJ263" s="1"/>
      <c r="WK263" s="1"/>
      <c r="WL263" s="1"/>
      <c r="WM263" s="1"/>
      <c r="WN263" s="1"/>
      <c r="WO263" s="1"/>
      <c r="WP263" s="1"/>
      <c r="WQ263" s="1"/>
      <c r="WR263" s="1"/>
      <c r="WS263" s="1"/>
      <c r="WT263" s="1"/>
      <c r="WU263" s="1"/>
      <c r="WV263" s="1"/>
      <c r="WW263" s="1"/>
      <c r="WX263" s="1"/>
      <c r="WY263" s="1"/>
      <c r="WZ263" s="1"/>
      <c r="XA263" s="1"/>
      <c r="XB263" s="1"/>
      <c r="XC263" s="1"/>
      <c r="XD263" s="1"/>
      <c r="XE263" s="1"/>
      <c r="XF263" s="1"/>
      <c r="XG263" s="1"/>
      <c r="XH263" s="1"/>
      <c r="XI263" s="1"/>
      <c r="XJ263" s="1"/>
      <c r="XK263" s="1"/>
      <c r="XL263" s="1"/>
      <c r="XM263" s="1"/>
      <c r="XN263" s="1"/>
      <c r="XO263" s="1"/>
      <c r="XP263" s="1"/>
      <c r="XQ263" s="1"/>
      <c r="XR263" s="1"/>
      <c r="XS263" s="1"/>
      <c r="XT263" s="1"/>
      <c r="XU263" s="1"/>
      <c r="XV263" s="1"/>
      <c r="XW263" s="1"/>
      <c r="XX263" s="1"/>
      <c r="XY263" s="1"/>
      <c r="XZ263" s="1"/>
      <c r="YA263" s="1"/>
      <c r="YB263" s="1"/>
      <c r="YC263" s="1"/>
      <c r="YD263" s="1"/>
      <c r="YE263" s="1"/>
      <c r="YF263" s="1"/>
      <c r="YG263" s="1"/>
      <c r="YH263" s="1"/>
      <c r="YI263" s="1"/>
      <c r="YJ263" s="1"/>
      <c r="YK263" s="1"/>
      <c r="YL263" s="1"/>
      <c r="YM263" s="1"/>
      <c r="YN263" s="1"/>
      <c r="YO263" s="1"/>
      <c r="YP263" s="1"/>
      <c r="YQ263" s="1"/>
      <c r="YR263" s="1"/>
      <c r="YS263" s="1"/>
      <c r="YT263" s="1"/>
      <c r="YU263" s="1"/>
      <c r="YV263" s="1"/>
      <c r="YW263" s="1"/>
      <c r="YX263" s="1"/>
      <c r="YY263" s="1"/>
      <c r="YZ263" s="1"/>
      <c r="ZA263" s="1"/>
      <c r="ZB263" s="1"/>
      <c r="ZC263" s="1"/>
      <c r="ZD263" s="1"/>
      <c r="ZE263" s="1"/>
      <c r="ZF263" s="1"/>
      <c r="ZG263" s="1"/>
      <c r="ZH263" s="1"/>
      <c r="ZI263" s="1"/>
      <c r="ZJ263" s="1"/>
      <c r="ZK263" s="1"/>
      <c r="ZL263" s="1"/>
      <c r="ZM263" s="1"/>
      <c r="ZN263" s="1"/>
      <c r="ZO263" s="1"/>
      <c r="ZP263" s="1"/>
      <c r="ZQ263" s="1"/>
      <c r="ZR263" s="1"/>
      <c r="ZS263" s="1"/>
      <c r="ZT263" s="1"/>
      <c r="ZU263" s="1"/>
      <c r="ZV263" s="1"/>
      <c r="ZW263" s="1"/>
      <c r="ZX263" s="1"/>
      <c r="ZY263" s="1"/>
      <c r="ZZ263" s="1"/>
      <c r="AAA263" s="1"/>
      <c r="AAB263" s="1"/>
      <c r="AAC263" s="1"/>
      <c r="AAD263" s="1"/>
      <c r="AAE263" s="1"/>
      <c r="AAF263" s="1"/>
      <c r="AAG263" s="1"/>
      <c r="AAH263" s="1"/>
      <c r="AAI263" s="1"/>
      <c r="AAJ263" s="1"/>
      <c r="AAK263" s="1"/>
      <c r="AAL263" s="1"/>
      <c r="AAM263" s="1"/>
      <c r="AAN263" s="1"/>
      <c r="AAO263" s="1"/>
      <c r="AAP263" s="1"/>
      <c r="AAQ263" s="1"/>
      <c r="AAR263" s="1"/>
      <c r="AAS263" s="1"/>
      <c r="AAT263" s="1"/>
      <c r="AAU263" s="1"/>
      <c r="AAV263" s="1"/>
      <c r="AAW263" s="1"/>
      <c r="AAX263" s="1"/>
      <c r="AAY263" s="1"/>
      <c r="AAZ263" s="1"/>
      <c r="ABA263" s="1"/>
      <c r="ABB263" s="1"/>
      <c r="ABC263" s="1"/>
      <c r="ABD263" s="1"/>
      <c r="ABE263" s="1"/>
      <c r="ABF263" s="1"/>
      <c r="ABG263" s="1"/>
      <c r="ABH263" s="1"/>
      <c r="ABI263" s="1"/>
      <c r="ABJ263" s="1"/>
      <c r="ABK263" s="1"/>
      <c r="ABL263" s="1"/>
      <c r="ABM263" s="1"/>
      <c r="ABN263" s="1"/>
      <c r="ABO263" s="1"/>
      <c r="ABP263" s="1"/>
      <c r="ABQ263" s="1"/>
      <c r="ABR263" s="1"/>
      <c r="ABS263" s="1"/>
      <c r="ABT263" s="1"/>
      <c r="ABU263" s="1"/>
      <c r="ABV263" s="1"/>
      <c r="ABW263" s="1"/>
      <c r="ABX263" s="1"/>
      <c r="ABY263" s="1"/>
      <c r="ABZ263" s="1"/>
      <c r="ACA263" s="1"/>
      <c r="ACB263" s="1"/>
      <c r="ACC263" s="1"/>
      <c r="ACD263" s="1"/>
      <c r="ACE263" s="1"/>
      <c r="ACF263" s="1"/>
      <c r="ACG263" s="1"/>
      <c r="ACH263" s="1"/>
      <c r="ACI263" s="1"/>
      <c r="ACJ263" s="1"/>
      <c r="ACK263" s="1"/>
      <c r="ACL263" s="1"/>
      <c r="ACM263" s="1"/>
      <c r="ACN263" s="1"/>
      <c r="ACO263" s="1"/>
      <c r="ACP263" s="1"/>
      <c r="ACQ263" s="1"/>
      <c r="ACR263" s="1"/>
      <c r="ACS263" s="1"/>
      <c r="ACT263" s="1"/>
      <c r="ACU263" s="1"/>
      <c r="ACV263" s="1"/>
      <c r="ACW263" s="1"/>
      <c r="ACX263" s="1"/>
      <c r="ACY263" s="1"/>
      <c r="ACZ263" s="1"/>
      <c r="ADA263" s="1"/>
      <c r="ADB263" s="1"/>
      <c r="ADC263" s="1"/>
      <c r="ADD263" s="1"/>
      <c r="ADE263" s="1"/>
      <c r="ADF263" s="1"/>
      <c r="ADG263" s="1"/>
      <c r="ADH263" s="1"/>
      <c r="ADI263" s="1"/>
      <c r="ADJ263" s="1"/>
      <c r="ADK263" s="1"/>
      <c r="ADL263" s="1"/>
      <c r="ADM263" s="1"/>
      <c r="ADN263" s="1"/>
      <c r="ADO263" s="1"/>
      <c r="ADP263" s="1"/>
      <c r="ADQ263" s="1"/>
      <c r="ADR263" s="1"/>
      <c r="ADS263" s="1"/>
      <c r="ADT263" s="1"/>
      <c r="ADU263" s="1"/>
      <c r="ADV263" s="1"/>
      <c r="ADW263" s="1"/>
      <c r="ADX263" s="1"/>
      <c r="ADY263" s="1"/>
      <c r="ADZ263" s="1"/>
      <c r="AEA263" s="1"/>
      <c r="AEB263" s="1"/>
      <c r="AEC263" s="1"/>
      <c r="AED263" s="1"/>
      <c r="AEE263" s="1"/>
      <c r="AEF263" s="1"/>
      <c r="AEG263" s="1"/>
      <c r="AEH263" s="1"/>
      <c r="AEI263" s="1"/>
      <c r="AEJ263" s="1"/>
      <c r="AEK263" s="1"/>
      <c r="AEL263" s="1"/>
      <c r="AEM263" s="1"/>
      <c r="AEN263" s="1"/>
      <c r="AEO263" s="1"/>
      <c r="AEP263" s="1"/>
      <c r="AEQ263" s="1"/>
      <c r="AER263" s="1"/>
      <c r="AES263" s="1"/>
      <c r="AET263" s="1"/>
      <c r="AEU263" s="1"/>
      <c r="AEV263" s="1"/>
      <c r="AEW263" s="1"/>
      <c r="AEX263" s="1"/>
      <c r="AEY263" s="1"/>
      <c r="AEZ263" s="1"/>
      <c r="AFA263" s="1"/>
      <c r="AFB263" s="1"/>
      <c r="AFC263" s="1"/>
      <c r="AFD263" s="1"/>
      <c r="AFE263" s="1"/>
      <c r="AFF263" s="1"/>
      <c r="AFG263" s="1"/>
      <c r="AFH263" s="1"/>
      <c r="AFI263" s="1"/>
      <c r="AFJ263" s="1"/>
      <c r="AFK263" s="1"/>
      <c r="AFL263" s="1"/>
      <c r="AFM263" s="1"/>
      <c r="AFN263" s="1"/>
      <c r="AFO263" s="1"/>
      <c r="AFP263" s="1"/>
      <c r="AFQ263" s="1"/>
      <c r="AFR263" s="1"/>
      <c r="AFS263" s="1"/>
      <c r="AFT263" s="1"/>
      <c r="AFU263" s="1"/>
      <c r="AFV263" s="1"/>
      <c r="AFW263" s="1"/>
      <c r="AFX263" s="1"/>
      <c r="AFY263" s="1"/>
      <c r="AFZ263" s="1"/>
      <c r="AGA263" s="1"/>
      <c r="AGB263" s="92"/>
    </row>
    <row r="264" spans="1:860" x14ac:dyDescent="0.25">
      <c r="A264" s="91"/>
      <c r="B264" s="14"/>
      <c r="C264" s="50"/>
      <c r="D264" s="7"/>
      <c r="E264" s="7"/>
      <c r="F264" s="6"/>
      <c r="G264" s="6"/>
      <c r="H264" s="6"/>
      <c r="I264" s="8"/>
      <c r="J264" s="8"/>
      <c r="K264" s="12"/>
      <c r="L264" s="30"/>
      <c r="M264" s="12"/>
      <c r="N264" s="12"/>
      <c r="O264" s="30"/>
      <c r="P264" s="12"/>
      <c r="Q264" s="12"/>
      <c r="R264" s="12"/>
      <c r="S264" s="12"/>
      <c r="T264" s="13"/>
      <c r="U264" s="5"/>
    </row>
    <row r="265" spans="1:860" s="9" customFormat="1" ht="18" customHeight="1" x14ac:dyDescent="0.3">
      <c r="A265" s="3"/>
      <c r="B265" s="14" t="s">
        <v>11</v>
      </c>
      <c r="C265" s="61"/>
      <c r="D265" s="7"/>
      <c r="E265" s="7"/>
      <c r="F265" s="7"/>
      <c r="G265" s="46"/>
      <c r="H265" s="46"/>
      <c r="I265" s="57"/>
      <c r="J265" s="55"/>
      <c r="K265" s="4"/>
      <c r="L265" s="56"/>
      <c r="M265" s="1"/>
      <c r="N265" s="97"/>
      <c r="O265" s="97"/>
      <c r="P265" s="4"/>
      <c r="Q265" s="4"/>
      <c r="R265" s="1"/>
      <c r="S265" s="1"/>
      <c r="T265" s="1"/>
      <c r="U265" s="1"/>
      <c r="AGB265" s="94"/>
    </row>
    <row r="266" spans="1:860" s="9" customFormat="1" ht="18" customHeight="1" x14ac:dyDescent="0.3">
      <c r="A266" s="59"/>
      <c r="B266" s="61" t="s">
        <v>12</v>
      </c>
      <c r="C266" s="61"/>
      <c r="D266" s="7"/>
      <c r="E266" s="7"/>
      <c r="F266" s="7"/>
      <c r="G266" s="46"/>
      <c r="H266" s="46"/>
      <c r="I266" s="57"/>
      <c r="J266" s="57"/>
      <c r="K266" s="4"/>
      <c r="L266" s="55"/>
      <c r="M266" s="1"/>
      <c r="N266" s="58"/>
      <c r="O266" s="60"/>
      <c r="P266" s="4"/>
      <c r="Q266" s="4"/>
      <c r="R266" s="1"/>
      <c r="S266" s="1"/>
      <c r="T266" s="1"/>
      <c r="U266" s="1"/>
      <c r="AGB266" s="94"/>
    </row>
    <row r="267" spans="1:860" s="9" customFormat="1" ht="18" customHeight="1" x14ac:dyDescent="0.3">
      <c r="A267" s="59"/>
      <c r="B267" s="61" t="s">
        <v>13</v>
      </c>
      <c r="C267" s="61"/>
      <c r="D267" s="7"/>
      <c r="E267" s="7"/>
      <c r="F267" s="7"/>
      <c r="G267" s="46"/>
      <c r="H267" s="46"/>
      <c r="I267" s="55"/>
      <c r="J267" s="57"/>
      <c r="K267" s="4"/>
      <c r="L267" s="55"/>
      <c r="M267" s="1"/>
      <c r="N267" s="58"/>
      <c r="O267" s="60"/>
      <c r="P267" s="4"/>
      <c r="Q267" s="4"/>
      <c r="R267" s="1"/>
      <c r="S267" s="1"/>
      <c r="T267" s="1"/>
      <c r="U267" s="1"/>
      <c r="AGB267" s="94"/>
    </row>
    <row r="268" spans="1:860" ht="18" customHeight="1" x14ac:dyDescent="0.25">
      <c r="A268" s="59"/>
      <c r="B268" s="61" t="s">
        <v>14</v>
      </c>
      <c r="C268" s="61"/>
      <c r="D268" s="7"/>
      <c r="E268" s="7"/>
      <c r="F268" s="7"/>
    </row>
    <row r="269" spans="1:860" ht="18" customHeight="1" x14ac:dyDescent="0.25">
      <c r="B269" s="61" t="s">
        <v>430</v>
      </c>
      <c r="C269" s="61"/>
      <c r="D269" s="7"/>
      <c r="E269" s="55"/>
      <c r="F269" s="55"/>
    </row>
    <row r="270" spans="1:860" x14ac:dyDescent="0.25">
      <c r="B270" s="63"/>
      <c r="C270" s="64"/>
      <c r="D270" s="63"/>
      <c r="E270" s="63"/>
      <c r="F270" s="65"/>
      <c r="G270" s="66"/>
      <c r="H270" s="67"/>
      <c r="I270" s="66"/>
      <c r="J270" s="68"/>
      <c r="K270" s="68"/>
      <c r="L270" s="68"/>
      <c r="M270" s="68"/>
      <c r="N270" s="65"/>
      <c r="O270" s="65"/>
      <c r="P270" s="65"/>
      <c r="Q270" s="65"/>
      <c r="R270" s="65"/>
      <c r="S270" s="65"/>
    </row>
    <row r="271" spans="1:860" x14ac:dyDescent="0.25">
      <c r="B271" s="63"/>
      <c r="C271" s="64"/>
      <c r="D271" s="63"/>
      <c r="E271" s="63"/>
      <c r="F271" s="64"/>
      <c r="G271" s="66"/>
      <c r="H271" s="67"/>
      <c r="I271" s="66"/>
      <c r="J271" s="68"/>
      <c r="K271" s="66"/>
      <c r="L271" s="66"/>
      <c r="M271" s="68"/>
      <c r="N271" s="65"/>
      <c r="O271" s="65"/>
      <c r="P271" s="65"/>
      <c r="Q271" s="65"/>
      <c r="R271" s="65"/>
      <c r="S271" s="65"/>
    </row>
    <row r="272" spans="1:860" x14ac:dyDescent="0.25">
      <c r="B272" s="69"/>
      <c r="C272" s="70"/>
      <c r="D272" s="71"/>
      <c r="E272" s="63"/>
      <c r="F272" s="63"/>
      <c r="G272" s="64"/>
      <c r="H272" s="63"/>
      <c r="I272" s="63"/>
      <c r="J272" s="64"/>
      <c r="K272" s="68"/>
      <c r="L272" s="68"/>
      <c r="M272" s="68"/>
      <c r="N272" s="68"/>
      <c r="O272" s="68"/>
      <c r="P272" s="68"/>
      <c r="Q272" s="68"/>
      <c r="R272" s="64"/>
      <c r="S272" s="65"/>
    </row>
    <row r="273" spans="2:19" ht="18.75" x14ac:dyDescent="0.25">
      <c r="B273" s="72" t="s">
        <v>17</v>
      </c>
      <c r="C273" s="70"/>
      <c r="D273" s="72"/>
      <c r="E273" s="73" t="s">
        <v>18</v>
      </c>
      <c r="F273" s="73"/>
      <c r="G273" s="65"/>
      <c r="H273" s="74"/>
      <c r="I273" s="74"/>
      <c r="J273" s="75"/>
      <c r="K273" s="76"/>
      <c r="L273" s="77"/>
      <c r="M273" s="76"/>
      <c r="N273" s="78" t="s">
        <v>41</v>
      </c>
      <c r="O273" s="63"/>
      <c r="P273" s="78"/>
      <c r="Q273" s="79"/>
      <c r="R273" s="64"/>
      <c r="S273" s="65"/>
    </row>
    <row r="274" spans="2:19" ht="18.75" x14ac:dyDescent="0.25">
      <c r="B274" s="69"/>
      <c r="C274" s="70"/>
      <c r="D274" s="72"/>
      <c r="E274" s="72"/>
      <c r="F274" s="72"/>
      <c r="G274" s="73"/>
      <c r="H274" s="73"/>
      <c r="I274" s="72"/>
      <c r="J274" s="73"/>
      <c r="K274" s="80"/>
      <c r="L274" s="81"/>
      <c r="M274" s="78"/>
      <c r="N274" s="78"/>
      <c r="O274" s="78"/>
      <c r="P274" s="78"/>
      <c r="Q274" s="78"/>
      <c r="R274" s="64"/>
      <c r="S274" s="65"/>
    </row>
    <row r="275" spans="2:19" ht="18.75" x14ac:dyDescent="0.25">
      <c r="B275" s="69"/>
      <c r="C275" s="70"/>
      <c r="D275" s="72"/>
      <c r="E275" s="72"/>
      <c r="F275" s="72"/>
      <c r="G275" s="73"/>
      <c r="H275" s="82"/>
      <c r="I275" s="82"/>
      <c r="J275" s="82"/>
      <c r="K275" s="83"/>
      <c r="L275" s="82"/>
      <c r="M275" s="84"/>
      <c r="N275" s="84"/>
      <c r="O275" s="84"/>
      <c r="P275" s="64"/>
      <c r="Q275" s="64"/>
      <c r="R275" s="64"/>
      <c r="S275" s="65"/>
    </row>
    <row r="276" spans="2:19" x14ac:dyDescent="0.25">
      <c r="B276" s="69"/>
      <c r="C276" s="70"/>
      <c r="D276" s="71"/>
      <c r="E276" s="71"/>
      <c r="F276" s="82"/>
      <c r="G276" s="85"/>
      <c r="H276" s="82"/>
      <c r="I276" s="85"/>
      <c r="J276" s="82"/>
      <c r="K276" s="82"/>
      <c r="L276" s="84"/>
      <c r="M276" s="82"/>
      <c r="N276" s="82"/>
      <c r="O276" s="84"/>
      <c r="P276" s="84"/>
      <c r="Q276" s="64"/>
      <c r="R276" s="64"/>
      <c r="S276" s="65"/>
    </row>
    <row r="277" spans="2:19" ht="21" x14ac:dyDescent="0.35">
      <c r="B277" s="86"/>
      <c r="C277" s="87"/>
      <c r="D277" s="71"/>
      <c r="E277" s="71"/>
      <c r="F277" s="82"/>
      <c r="G277" s="85"/>
      <c r="H277" s="82"/>
      <c r="I277" s="85"/>
      <c r="J277" s="82"/>
      <c r="K277" s="82"/>
      <c r="L277" s="82"/>
      <c r="M277" s="82"/>
      <c r="N277" s="82"/>
      <c r="O277" s="84"/>
      <c r="P277" s="84"/>
      <c r="Q277" s="64"/>
      <c r="R277" s="64"/>
      <c r="S277" s="65"/>
    </row>
    <row r="278" spans="2:19" ht="21" x14ac:dyDescent="0.25">
      <c r="B278" s="10"/>
      <c r="C278" s="51"/>
      <c r="D278" s="71"/>
      <c r="E278" s="71"/>
      <c r="F278" s="82"/>
      <c r="G278" s="85"/>
      <c r="H278" s="82"/>
      <c r="I278" s="85"/>
      <c r="J278" s="82"/>
      <c r="K278" s="82"/>
      <c r="L278" s="82"/>
      <c r="M278" s="82"/>
      <c r="N278" s="82"/>
      <c r="O278" s="84"/>
      <c r="P278" s="84"/>
      <c r="Q278" s="64"/>
      <c r="R278" s="64"/>
      <c r="S278" s="65"/>
    </row>
    <row r="279" spans="2:19" x14ac:dyDescent="0.25">
      <c r="B279"/>
      <c r="C279" s="88"/>
      <c r="D279" s="74"/>
      <c r="E279" s="71"/>
      <c r="F279" s="82"/>
      <c r="G279" s="85"/>
      <c r="H279" s="82"/>
      <c r="I279" s="85"/>
      <c r="J279" s="82"/>
      <c r="K279" s="82"/>
      <c r="L279" s="82"/>
      <c r="M279" s="82"/>
      <c r="N279" s="82"/>
      <c r="O279" s="84"/>
      <c r="P279" s="84"/>
      <c r="Q279" s="64"/>
      <c r="R279" s="64"/>
      <c r="S279"/>
    </row>
    <row r="280" spans="2:19" x14ac:dyDescent="0.25">
      <c r="B280"/>
      <c r="C280" s="88"/>
      <c r="D280" s="74"/>
      <c r="E280" s="71"/>
      <c r="F280" s="82"/>
      <c r="G280" s="85"/>
      <c r="H280" s="82"/>
      <c r="I280" s="85"/>
      <c r="J280" s="82"/>
      <c r="K280" s="82"/>
      <c r="L280" s="82"/>
      <c r="M280" s="82"/>
      <c r="N280" s="82"/>
      <c r="O280" s="84"/>
      <c r="P280" s="84"/>
      <c r="Q280" s="64"/>
      <c r="R280" s="63"/>
      <c r="S280"/>
    </row>
    <row r="281" spans="2:19" ht="21" x14ac:dyDescent="0.25">
      <c r="B281"/>
      <c r="C281" s="88"/>
      <c r="D281" s="74"/>
      <c r="E281" s="74"/>
      <c r="F281" s="89"/>
      <c r="G281" s="51"/>
      <c r="H281" s="74"/>
      <c r="I281" s="74"/>
      <c r="J281" s="11"/>
      <c r="K281" s="74"/>
      <c r="L281" s="63"/>
      <c r="M281" s="63"/>
      <c r="N281" s="63"/>
      <c r="O281" s="63"/>
      <c r="P281" s="63"/>
      <c r="Q281" s="63"/>
      <c r="R281" s="63"/>
      <c r="S281" s="90"/>
    </row>
    <row r="282" spans="2:19" x14ac:dyDescent="0.25">
      <c r="B282"/>
      <c r="C282" s="88"/>
      <c r="D282"/>
      <c r="E282"/>
      <c r="F282" s="88"/>
      <c r="G282"/>
      <c r="H282" s="16"/>
      <c r="I282"/>
      <c r="J282" s="16"/>
      <c r="K282"/>
      <c r="L282"/>
      <c r="M282" s="16"/>
      <c r="N282"/>
      <c r="O282"/>
      <c r="P282"/>
      <c r="Q282"/>
      <c r="R282"/>
      <c r="S282" s="65"/>
    </row>
    <row r="283" spans="2:19" x14ac:dyDescent="0.25">
      <c r="B283"/>
      <c r="C283" s="88"/>
      <c r="D283"/>
      <c r="E283"/>
      <c r="F283" s="88"/>
      <c r="G283"/>
      <c r="H283" s="16"/>
      <c r="I283"/>
      <c r="J283" s="16"/>
      <c r="K283"/>
      <c r="L283"/>
      <c r="M283" s="16"/>
      <c r="N283"/>
      <c r="O283"/>
      <c r="P283"/>
      <c r="Q283"/>
      <c r="R283"/>
      <c r="S283" s="65"/>
    </row>
    <row r="284" spans="2:19" x14ac:dyDescent="0.25">
      <c r="B284"/>
      <c r="C284" s="88"/>
      <c r="D284"/>
      <c r="E284"/>
      <c r="F284" s="88"/>
      <c r="G284"/>
      <c r="H284" s="16"/>
      <c r="I284"/>
      <c r="J284" s="16"/>
      <c r="K284"/>
      <c r="L284"/>
      <c r="M284" s="16"/>
      <c r="N284"/>
      <c r="O284"/>
      <c r="P284"/>
      <c r="Q284"/>
      <c r="R284"/>
      <c r="S284" s="65"/>
    </row>
  </sheetData>
  <sortState xmlns:xlrd2="http://schemas.microsoft.com/office/spreadsheetml/2017/richdata2" ref="C14:V77">
    <sortCondition ref="D14:D77"/>
  </sortState>
  <mergeCells count="27">
    <mergeCell ref="N265:O265"/>
    <mergeCell ref="A263:C263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B6:B8">
    <cfRule type="duplicateValues" dxfId="18" priority="3391" stopIfTrue="1"/>
    <cfRule type="duplicateValues" dxfId="17" priority="3392" stopIfTrue="1"/>
    <cfRule type="duplicateValues" dxfId="16" priority="3393"/>
  </conditionalFormatting>
  <conditionalFormatting sqref="B68:B69 B60:B62 B64">
    <cfRule type="duplicateValues" dxfId="15" priority="3263"/>
  </conditionalFormatting>
  <conditionalFormatting sqref="B188:B190">
    <cfRule type="duplicateValues" dxfId="14" priority="3709"/>
  </conditionalFormatting>
  <conditionalFormatting sqref="B191:B262 B11:B58 B81:B110 B60:B79 B112:B187">
    <cfRule type="duplicateValues" dxfId="13" priority="3779"/>
  </conditionalFormatting>
  <conditionalFormatting sqref="B285:B1048576 B1:B3 B263:B264">
    <cfRule type="duplicateValues" dxfId="12" priority="3192"/>
  </conditionalFormatting>
  <conditionalFormatting sqref="B285:B1048576 B264 A263 B1:B3">
    <cfRule type="duplicateValues" dxfId="11" priority="3151"/>
  </conditionalFormatting>
  <conditionalFormatting sqref="C6:C8">
    <cfRule type="duplicateValues" dxfId="10" priority="3389" stopIfTrue="1"/>
    <cfRule type="duplicateValues" dxfId="9" priority="3390" stopIfTrue="1"/>
  </conditionalFormatting>
  <conditionalFormatting sqref="C264">
    <cfRule type="duplicateValues" dxfId="8" priority="3785"/>
  </conditionalFormatting>
  <conditionalFormatting sqref="C265:C269">
    <cfRule type="duplicateValues" dxfId="7" priority="3812"/>
  </conditionalFormatting>
  <conditionalFormatting sqref="C285:C1048576 C264 C1:C3 C6:C8 B11:B58 B191:B262 B81:B110 B60:B79 B112:B187">
    <cfRule type="duplicateValues" dxfId="6" priority="3615"/>
  </conditionalFormatting>
  <conditionalFormatting sqref="D265:D269">
    <cfRule type="duplicateValues" dxfId="5" priority="3814"/>
  </conditionalFormatting>
  <conditionalFormatting sqref="G265:L267">
    <cfRule type="duplicateValues" dxfId="4" priority="3798"/>
  </conditionalFormatting>
  <conditionalFormatting sqref="H276:H280">
    <cfRule type="duplicateValues" dxfId="3" priority="1" stopIfTrue="1"/>
    <cfRule type="duplicateValues" dxfId="2" priority="2" stopIfTrue="1"/>
  </conditionalFormatting>
  <conditionalFormatting sqref="N265:N267">
    <cfRule type="duplicateValues" dxfId="1" priority="20"/>
  </conditionalFormatting>
  <conditionalFormatting sqref="P265:Q267">
    <cfRule type="duplicateValues" dxfId="0" priority="19"/>
  </conditionalFormatting>
  <printOptions horizontalCentered="1"/>
  <pageMargins left="0.25" right="0.25" top="0.25" bottom="0.5" header="0" footer="0"/>
  <pageSetup paperSize="5" scale="40" orientation="landscape" r:id="rId1"/>
  <rowBreaks count="2" manualBreakCount="2">
    <brk id="42" max="20" man="1"/>
    <brk id="178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MT TEMPORALES JULIO 2024</vt:lpstr>
      <vt:lpstr>'MT TEMPORALES JULIO 2024'!Print_Area</vt:lpstr>
      <vt:lpstr>'MT TEMPORALES JULIO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patriaminerva5@gmail.com</cp:lastModifiedBy>
  <cp:lastPrinted>2024-08-15T14:40:30Z</cp:lastPrinted>
  <dcterms:created xsi:type="dcterms:W3CDTF">2018-09-18T20:01:26Z</dcterms:created>
  <dcterms:modified xsi:type="dcterms:W3CDTF">2024-08-15T14:43:51Z</dcterms:modified>
</cp:coreProperties>
</file>